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F:\NĂM 2026\BC THÁNG + Quý I- năm 2026\BC tháng 4-2026\"/>
    </mc:Choice>
  </mc:AlternateContent>
  <xr:revisionPtr revIDLastSave="0" documentId="13_ncr:1_{A10C00CF-6D8B-4055-8692-34C0D53377F3}" xr6:coauthVersionLast="41" xr6:coauthVersionMax="47" xr10:uidLastSave="{00000000-0000-0000-0000-000000000000}"/>
  <bookViews>
    <workbookView xWindow="-108" yWindow="-108" windowWidth="23256" windowHeight="12456" xr2:uid="{00000000-000D-0000-FFFF-FFFF00000000}"/>
  </bookViews>
  <sheets>
    <sheet name="tháng 4-2026" sheetId="2" r:id="rId1"/>
  </sheets>
  <definedNames>
    <definedName name="__TH4" localSheetId="0" hidden="1">{"'Sheet1'!$L$16"}</definedName>
    <definedName name="__TH4" hidden="1">{"'Sheet1'!$L$16"}</definedName>
    <definedName name="_Fill" localSheetId="0" hidden="1">#REF!</definedName>
    <definedName name="_Fill" hidden="1">#REF!</definedName>
    <definedName name="_xlnm._FilterDatabase" localSheetId="0" hidden="1">'tháng 4-2026'!$A$8:$L$82</definedName>
    <definedName name="_Order1" hidden="1">255</definedName>
    <definedName name="_Order2" hidden="1">255</definedName>
    <definedName name="_Sort" localSheetId="0" hidden="1">#REF!</definedName>
    <definedName name="_Sort" hidden="1">#REF!</definedName>
    <definedName name="dđ" localSheetId="0" hidden="1">{"'Sheet1'!$L$16"}</definedName>
    <definedName name="dđ" hidden="1">{"'Sheet1'!$L$16"}</definedName>
    <definedName name="h" localSheetId="0" hidden="1">{"'Sheet1'!$L$16"}</definedName>
    <definedName name="h"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_xlnm.Print_Area" localSheetId="0">'tháng 4-2026'!$A$2:$L$88</definedName>
    <definedName name="_xlnm.Print_Titles" localSheetId="0">'tháng 4-2026'!$6:$7</definedName>
    <definedName name="TaxXL">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8" i="2" l="1"/>
  <c r="J198" i="2"/>
  <c r="I198" i="2"/>
  <c r="H198" i="2"/>
  <c r="K197" i="2"/>
  <c r="J197" i="2"/>
  <c r="I197" i="2"/>
  <c r="H197" i="2"/>
  <c r="K196" i="2"/>
  <c r="J196" i="2"/>
  <c r="I196" i="2"/>
  <c r="H196" i="2"/>
  <c r="K195" i="2"/>
  <c r="J195" i="2"/>
  <c r="I195" i="2"/>
  <c r="H195" i="2"/>
  <c r="K194" i="2"/>
  <c r="J194" i="2"/>
  <c r="I194" i="2"/>
  <c r="H194" i="2"/>
  <c r="K192" i="2"/>
  <c r="J192" i="2"/>
  <c r="I192" i="2"/>
  <c r="H192" i="2"/>
  <c r="K191" i="2"/>
  <c r="J191" i="2"/>
  <c r="I191" i="2"/>
  <c r="H191" i="2"/>
  <c r="K189" i="2"/>
  <c r="J189" i="2"/>
  <c r="I189" i="2"/>
  <c r="H189" i="2"/>
  <c r="K188" i="2"/>
  <c r="J188" i="2"/>
  <c r="I188" i="2"/>
  <c r="H188" i="2"/>
  <c r="K187" i="2"/>
  <c r="J187" i="2"/>
  <c r="I187" i="2"/>
  <c r="H187" i="2"/>
  <c r="K185" i="2"/>
  <c r="J185" i="2"/>
  <c r="I185" i="2"/>
  <c r="H185" i="2"/>
  <c r="K183" i="2"/>
  <c r="J183" i="2"/>
  <c r="I183" i="2"/>
  <c r="H183" i="2"/>
  <c r="K182" i="2"/>
  <c r="J182" i="2"/>
  <c r="I182" i="2"/>
  <c r="H182" i="2"/>
  <c r="K181" i="2"/>
  <c r="J181" i="2"/>
  <c r="I181" i="2"/>
  <c r="H181" i="2"/>
  <c r="K180" i="2"/>
  <c r="J180" i="2"/>
  <c r="I180" i="2"/>
  <c r="H180" i="2"/>
  <c r="K179" i="2"/>
  <c r="J179" i="2"/>
  <c r="I179" i="2"/>
  <c r="H179" i="2"/>
  <c r="K178" i="2"/>
  <c r="J178" i="2"/>
  <c r="I178" i="2"/>
  <c r="H178" i="2"/>
  <c r="K177" i="2"/>
  <c r="J177" i="2"/>
  <c r="I177" i="2"/>
  <c r="H177" i="2"/>
  <c r="K175" i="2"/>
  <c r="J175" i="2"/>
  <c r="I175" i="2"/>
  <c r="H175" i="2"/>
  <c r="K174" i="2"/>
  <c r="J174" i="2"/>
  <c r="I174" i="2"/>
  <c r="H174" i="2"/>
  <c r="K173" i="2"/>
  <c r="J173" i="2"/>
  <c r="I173" i="2"/>
  <c r="H173" i="2"/>
  <c r="K172" i="2"/>
  <c r="J172" i="2"/>
  <c r="I172" i="2"/>
  <c r="H172" i="2"/>
  <c r="K170" i="2"/>
  <c r="J170" i="2"/>
  <c r="I170" i="2"/>
  <c r="H170" i="2"/>
  <c r="K169" i="2"/>
  <c r="J169" i="2"/>
  <c r="I169" i="2"/>
  <c r="H169" i="2"/>
  <c r="K167" i="2"/>
  <c r="J167" i="2"/>
  <c r="I167" i="2"/>
  <c r="H167" i="2"/>
  <c r="K166" i="2"/>
  <c r="J166" i="2"/>
  <c r="I166" i="2"/>
  <c r="H166" i="2"/>
  <c r="K162" i="2"/>
  <c r="J162" i="2"/>
  <c r="I162" i="2"/>
  <c r="H162" i="2"/>
  <c r="K161" i="2"/>
  <c r="J161" i="2"/>
  <c r="I161" i="2"/>
  <c r="H161" i="2"/>
  <c r="K160" i="2"/>
  <c r="J160" i="2"/>
  <c r="I160" i="2"/>
  <c r="H160" i="2"/>
  <c r="K159" i="2"/>
  <c r="J159" i="2"/>
  <c r="I159" i="2"/>
  <c r="H159" i="2"/>
  <c r="K157" i="2"/>
  <c r="J157" i="2"/>
  <c r="I157" i="2"/>
  <c r="H157" i="2"/>
  <c r="K156" i="2"/>
  <c r="J156" i="2"/>
  <c r="I156" i="2"/>
  <c r="H156" i="2"/>
  <c r="K155" i="2"/>
  <c r="J155" i="2"/>
  <c r="I155" i="2"/>
  <c r="H155" i="2"/>
  <c r="K154" i="2"/>
  <c r="J154" i="2"/>
  <c r="I154" i="2"/>
  <c r="H154" i="2"/>
  <c r="K153" i="2"/>
  <c r="J153" i="2"/>
  <c r="I153" i="2"/>
  <c r="H153" i="2"/>
  <c r="K152" i="2"/>
  <c r="J152" i="2"/>
  <c r="I152" i="2"/>
  <c r="H152" i="2"/>
  <c r="K151" i="2"/>
  <c r="J151" i="2"/>
  <c r="I151" i="2"/>
  <c r="H151" i="2"/>
  <c r="K149" i="2"/>
  <c r="J149" i="2"/>
  <c r="K145" i="2"/>
  <c r="J145" i="2"/>
  <c r="I145" i="2"/>
  <c r="H145" i="2"/>
  <c r="K148" i="2"/>
  <c r="J148" i="2"/>
  <c r="K147" i="2"/>
  <c r="J147" i="2"/>
  <c r="K146" i="2"/>
  <c r="J146" i="2"/>
  <c r="I149" i="2"/>
  <c r="H149" i="2"/>
  <c r="I148" i="2"/>
  <c r="H148" i="2"/>
  <c r="I147" i="2"/>
  <c r="H147" i="2"/>
  <c r="I146" i="2"/>
  <c r="H146" i="2"/>
  <c r="I144" i="2"/>
  <c r="H144" i="2"/>
  <c r="I143" i="2"/>
  <c r="H143" i="2"/>
  <c r="K144" i="2"/>
  <c r="J144" i="2"/>
  <c r="J143" i="2"/>
  <c r="K143" i="2"/>
  <c r="K139" i="2"/>
  <c r="J139" i="2"/>
  <c r="I139" i="2"/>
  <c r="H139" i="2"/>
  <c r="K138" i="2"/>
  <c r="J138" i="2"/>
  <c r="I138" i="2"/>
  <c r="H138" i="2"/>
  <c r="K137" i="2"/>
  <c r="J137" i="2"/>
  <c r="I137" i="2"/>
  <c r="H137" i="2"/>
  <c r="K131" i="2"/>
  <c r="J131" i="2"/>
  <c r="I131" i="2"/>
  <c r="H131" i="2"/>
  <c r="J122" i="2"/>
  <c r="K122" i="2"/>
  <c r="J123" i="2"/>
  <c r="K123" i="2"/>
  <c r="J125" i="2"/>
  <c r="K125" i="2"/>
  <c r="J126" i="2"/>
  <c r="K126" i="2"/>
  <c r="K121" i="2"/>
  <c r="J121" i="2"/>
  <c r="I122" i="2"/>
  <c r="I123" i="2"/>
  <c r="I125" i="2"/>
  <c r="I126" i="2"/>
  <c r="I121" i="2"/>
  <c r="H122" i="2"/>
  <c r="H123" i="2"/>
  <c r="H125" i="2"/>
  <c r="H126" i="2"/>
  <c r="H121" i="2"/>
  <c r="M121" i="2"/>
  <c r="K115" i="2"/>
  <c r="J115" i="2"/>
  <c r="I115" i="2"/>
  <c r="H115" i="2"/>
  <c r="K114" i="2"/>
  <c r="J114" i="2"/>
  <c r="I114" i="2"/>
  <c r="H114" i="2"/>
  <c r="K113" i="2"/>
  <c r="J113" i="2"/>
  <c r="I113" i="2"/>
  <c r="H113" i="2"/>
  <c r="H111" i="2"/>
  <c r="K111" i="2"/>
  <c r="J111" i="2"/>
  <c r="I111" i="2"/>
  <c r="K109" i="2"/>
  <c r="J109" i="2"/>
  <c r="I109" i="2"/>
  <c r="H109" i="2"/>
  <c r="K106" i="2"/>
  <c r="J106" i="2"/>
  <c r="I106" i="2"/>
  <c r="H106" i="2"/>
  <c r="K102" i="2"/>
  <c r="J102" i="2"/>
  <c r="I102" i="2"/>
  <c r="H102" i="2"/>
  <c r="K99" i="2"/>
  <c r="J99" i="2"/>
  <c r="I99" i="2"/>
  <c r="H99" i="2"/>
  <c r="K98" i="2"/>
  <c r="J98" i="2"/>
  <c r="I98" i="2"/>
  <c r="H98" i="2"/>
  <c r="J95" i="2"/>
  <c r="I95" i="2"/>
  <c r="K101" i="2"/>
  <c r="J101" i="2"/>
  <c r="J96" i="2"/>
  <c r="J97" i="2"/>
  <c r="K97" i="2"/>
  <c r="K92" i="2" l="1"/>
  <c r="I92" i="2"/>
  <c r="K91" i="2"/>
  <c r="I91" i="2"/>
  <c r="K90" i="2"/>
  <c r="I90" i="2"/>
  <c r="K74" i="2"/>
  <c r="I74" i="2"/>
  <c r="I85" i="2"/>
  <c r="K85" i="2"/>
  <c r="J88" i="2"/>
  <c r="K88" i="2"/>
  <c r="K84" i="2"/>
  <c r="I84" i="2"/>
  <c r="K66" i="2"/>
  <c r="I66" i="2"/>
  <c r="K75" i="2"/>
  <c r="I75" i="2"/>
  <c r="K73" i="2"/>
  <c r="J73" i="2"/>
  <c r="I73" i="2"/>
  <c r="H73" i="2"/>
  <c r="K72" i="2"/>
  <c r="J72" i="2"/>
  <c r="I72" i="2"/>
  <c r="H72" i="2"/>
  <c r="K70" i="2"/>
  <c r="I70" i="2"/>
  <c r="K55" i="2" l="1"/>
  <c r="I55" i="2"/>
  <c r="K51" i="2" l="1"/>
  <c r="I51" i="2"/>
  <c r="K47" i="2"/>
  <c r="J47" i="2"/>
  <c r="I47" i="2"/>
  <c r="H47" i="2"/>
  <c r="K43" i="2"/>
  <c r="J43" i="2"/>
  <c r="I43" i="2"/>
  <c r="H43" i="2"/>
  <c r="K45" i="2"/>
  <c r="J45" i="2"/>
  <c r="I45" i="2"/>
  <c r="H45" i="2"/>
  <c r="J38" i="2"/>
  <c r="H38" i="2"/>
  <c r="I36" i="2"/>
  <c r="K36" i="2"/>
  <c r="I31" i="2"/>
  <c r="I29" i="2"/>
  <c r="K29" i="2"/>
  <c r="I30" i="2"/>
  <c r="K30" i="2"/>
  <c r="K31" i="2"/>
  <c r="H32" i="2"/>
  <c r="I32" i="2"/>
  <c r="J32" i="2"/>
  <c r="K32" i="2"/>
  <c r="K27" i="2"/>
  <c r="J27" i="2"/>
  <c r="I27" i="2"/>
  <c r="H27" i="2"/>
  <c r="E52" i="2" l="1"/>
  <c r="E10" i="2" l="1"/>
  <c r="E61" i="2" l="1"/>
  <c r="E38" i="2" l="1"/>
  <c r="I38" i="2" l="1"/>
  <c r="K38" i="2"/>
  <c r="E33" i="2"/>
  <c r="I33" i="2" l="1"/>
  <c r="K33" i="2"/>
  <c r="E8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40" authorId="0" shapeId="0" xr:uid="{6F818F4A-548E-4BB4-A4A5-1FFF0EE0BBB3}">
      <text>
        <r>
          <rPr>
            <sz val="11"/>
            <color theme="1"/>
            <rFont val="Calibri"/>
            <scheme val="minor"/>
          </rPr>
          <t>======
ID#AAAB3vghgFw
Quang Chuc    (2026-04-20 07:09:21)
Quang Chuc:</t>
        </r>
      </text>
    </comment>
  </commentList>
</comments>
</file>

<file path=xl/sharedStrings.xml><?xml version="1.0" encoding="utf-8"?>
<sst xmlns="http://schemas.openxmlformats.org/spreadsheetml/2006/main" count="503" uniqueCount="293">
  <si>
    <t>TT</t>
  </si>
  <si>
    <t>Chỉ tiêu</t>
  </si>
  <si>
    <t xml:space="preserve">Đơn vị </t>
  </si>
  <si>
    <t>Ghi chú</t>
  </si>
  <si>
    <t xml:space="preserve">A </t>
  </si>
  <si>
    <t>CHỈ TIÊU TỔNG HỢP</t>
  </si>
  <si>
    <t>%</t>
  </si>
  <si>
    <t xml:space="preserve"> -</t>
  </si>
  <si>
    <t>Triệu đồng</t>
  </si>
  <si>
    <t>B</t>
  </si>
  <si>
    <t>I</t>
  </si>
  <si>
    <t>Ha</t>
  </si>
  <si>
    <t>Rau đậu các loại</t>
  </si>
  <si>
    <t>Cây Lạc đỏ địa phương</t>
  </si>
  <si>
    <t>Diện tích cây dược liệu</t>
  </si>
  <si>
    <t xml:space="preserve"> - </t>
  </si>
  <si>
    <t>Diện tích thu hoạch</t>
  </si>
  <si>
    <t>Diện tích kiến thiết cơ bản</t>
  </si>
  <si>
    <t>Diện tích trồng mới</t>
  </si>
  <si>
    <t>-</t>
  </si>
  <si>
    <t>II</t>
  </si>
  <si>
    <t>Lâm nghiệp</t>
  </si>
  <si>
    <t>2</t>
  </si>
  <si>
    <t>Diện tích rừng được khoán, bảo vệ theo chính sách</t>
  </si>
  <si>
    <t>Tỷ lệ che phủ rừng</t>
  </si>
  <si>
    <t>III</t>
  </si>
  <si>
    <t>Con</t>
  </si>
  <si>
    <t xml:space="preserve">Tổng đàn gia cầm </t>
  </si>
  <si>
    <t>Thịt hơi các loại</t>
  </si>
  <si>
    <t>Tấn</t>
  </si>
  <si>
    <t>IV</t>
  </si>
  <si>
    <t>Thủy sản</t>
  </si>
  <si>
    <t>Diện tích nuôi trồng thủy sản trên ao, hồ nhỏ</t>
  </si>
  <si>
    <t>Sản lượng nuôi trồng, đánh bắt (ao hồ, cá nước lạnh, cá lồng)</t>
  </si>
  <si>
    <t>V</t>
  </si>
  <si>
    <t>Tỷ lệ số hộ dân nông thôn có nhà tiêu hợp vệ sinh</t>
  </si>
  <si>
    <t>Tỷ lệ dân nông thôn được sử dụng nước hợp vệ sinh</t>
  </si>
  <si>
    <t>C</t>
  </si>
  <si>
    <t>TÀI NGUYÊN VÀ MÔI TRƯỜNG</t>
  </si>
  <si>
    <t>Thửa</t>
  </si>
  <si>
    <t>Trích đo địa chính</t>
  </si>
  <si>
    <t xml:space="preserve">ĐĂNG KÝ ĐẤT ĐAI, LẬP HỒ SƠ ĐỊA CHÍNH, CẤP GIẤY CNQSD ĐẤT </t>
  </si>
  <si>
    <t>Giấy</t>
  </si>
  <si>
    <t xml:space="preserve">Cấp GCN lần đầu </t>
  </si>
  <si>
    <t>Cấp đổi, cấp lại GCN</t>
  </si>
  <si>
    <t>Đăng ký biến động quyền sử dụng đất, quyền sở hữu nhà ở và tài sản khác gắn liền với đất (chuyển nhượng, cho tặng, thừa kế, tách thửa, hợp thửa, chuyển mục đích, đính chính sai sót, gia hạn SDĐ và đăng ký các biến động khác…)</t>
  </si>
  <si>
    <t>Cấp mới giấy chứng nhận.</t>
  </si>
  <si>
    <t>Đăng ký biến động trên GCNQSD đất đã cấp</t>
  </si>
  <si>
    <t>F</t>
  </si>
  <si>
    <t>G</t>
  </si>
  <si>
    <t>Tổng số hộ đầu năm</t>
  </si>
  <si>
    <t xml:space="preserve">Hộ </t>
  </si>
  <si>
    <t>Trong đó: Hộ nghèo (Đầu năm)</t>
  </si>
  <si>
    <t>Tỷ lệ hộ nghèo đầu năm</t>
  </si>
  <si>
    <t xml:space="preserve">Giảm số hộ nghèo trong năm   </t>
  </si>
  <si>
    <t>Số hộ nghèo còn lại</t>
  </si>
  <si>
    <t>KH năm 2026</t>
  </si>
  <si>
    <t>Đàn vật nuôi khác (chó)</t>
  </si>
  <si>
    <t>Tỷ lệ hộ gia đình thực hiện phân loại chất thải rắn sinh hoạt tại nguồn</t>
  </si>
  <si>
    <t>Trâu</t>
  </si>
  <si>
    <t>Bò</t>
  </si>
  <si>
    <t>Ngựa</t>
  </si>
  <si>
    <t>Lợn đen bản địa</t>
  </si>
  <si>
    <t>Tổng số sản phẩm OCOP</t>
  </si>
  <si>
    <t>Tỷ lệ dân số được sử dụng nước sạch đáp ứng quy chuẩn</t>
  </si>
  <si>
    <t>Giá trị sản phẩm trên 1 ha đất canh tác trồng trọt và nuôi trồng thủy sản</t>
  </si>
  <si>
    <t>Sản lượng</t>
  </si>
  <si>
    <t xml:space="preserve">Số hợp tác xã thành lập mới </t>
  </si>
  <si>
    <t xml:space="preserve">Số tổ hợp tác thành lập mới </t>
  </si>
  <si>
    <t>HTX</t>
  </si>
  <si>
    <t>THT</t>
  </si>
  <si>
    <t>Sản lượng lương thực có hạt</t>
  </si>
  <si>
    <t>Diện tích cây ngô</t>
  </si>
  <si>
    <t>Diện tích cây lúa</t>
  </si>
  <si>
    <t xml:space="preserve">Trong đó: Diện tích rau an toàn </t>
  </si>
  <si>
    <t>Trồng trọt</t>
  </si>
  <si>
    <t>Chăn nuôi</t>
  </si>
  <si>
    <t>Tỷ lệ chất thải rắn sinh hoạt được thu gom, xử lý</t>
  </si>
  <si>
    <t>Đăng ký, cấp giấy chứng nhận: Lần đầu, cấp đổi, cấp lại GCN QSD đất, quyền sở hữu nhà ở và các tài sản khác gắn liền với đất cho hộ  gia đình cá nhân</t>
  </si>
  <si>
    <t>Cây ăn quả. Trong đó:</t>
  </si>
  <si>
    <t>Đo đạc địa chính (Hộ gia đình, cá nhân)</t>
  </si>
  <si>
    <t xml:space="preserve">Trích lục bản đồ địa chính </t>
  </si>
  <si>
    <t>PHÁT TRIỂN DOANH NGHIỆP, HTX, TỔ HỢP TÁC XÃ</t>
  </si>
  <si>
    <t>Tổng đàn gia súc (trâu, bò, ngựa, lợn)</t>
  </si>
  <si>
    <t>1.000 con</t>
  </si>
  <si>
    <t>Đăng ký hộ kinh doanh mới</t>
  </si>
  <si>
    <t>Đăng ký thay đổi hộ kinh doanh</t>
  </si>
  <si>
    <t>Diện tích Khoanh nuôi TS tự nhiên từ nguồn NSNN; trong đó:</t>
  </si>
  <si>
    <r>
      <t xml:space="preserve">Trồng mới rừng sản xuất tập trung </t>
    </r>
    <r>
      <rPr>
        <i/>
        <sz val="12"/>
        <color theme="1"/>
        <rFont val="Times New Roman"/>
        <family val="1"/>
      </rPr>
      <t>(trồng mới trên đất chưa có rừng và trồng lại rừng sau khai thác)</t>
    </r>
  </si>
  <si>
    <r>
      <t>Giảm tỷ lệ giảm nghèo trong năm  (</t>
    </r>
    <r>
      <rPr>
        <i/>
        <sz val="12"/>
        <color theme="1"/>
        <rFont val="Times New Roman"/>
        <family val="1"/>
      </rPr>
      <t>theo chuẩn nghèo đa chiều giai đoạn 2022-2025</t>
    </r>
    <r>
      <rPr>
        <sz val="12"/>
        <color theme="1"/>
        <rFont val="Times New Roman"/>
        <family val="1"/>
      </rPr>
      <t>)</t>
    </r>
  </si>
  <si>
    <t xml:space="preserve"> GIẢM NGHÈO </t>
  </si>
  <si>
    <t>Tổng sản phẩm trên địa bàn  (GRDP) theo giá hiện hành</t>
  </si>
  <si>
    <t>Tỷ đồng</t>
  </si>
  <si>
    <t>&gt;514</t>
  </si>
  <si>
    <t>Cơ cấu (GRDP). Trong đó:</t>
  </si>
  <si>
    <t>Nông lâm, ngư nghiệp</t>
  </si>
  <si>
    <t>Công nghiệp - Xây dựng</t>
  </si>
  <si>
    <t>Dịch vụ</t>
  </si>
  <si>
    <t>Tốc độ tăng trưởng tổng sản phẩm trên địa bàn (GRDP) (theo giá so sánh %)</t>
  </si>
  <si>
    <t>GRDP bình quân đầu người</t>
  </si>
  <si>
    <t>Thu nhập bình quân đầu người</t>
  </si>
  <si>
    <t>Tổng mức đầu tư toàn xã hội</t>
  </si>
  <si>
    <t xml:space="preserve">Tổng mức bán lẻ hàng hóa và dịch vụ xã hội đạt </t>
  </si>
  <si>
    <t>Giá trị sản phẩm trên 01 ha đất trồng trọt và nuôi trồng thủy sản</t>
  </si>
  <si>
    <t>Tổng vốn đầu tư thực hiện trên địa bàn</t>
  </si>
  <si>
    <t>LĨNH VỰC NÔNG, LÂM NGHIỆP, THUỶ SẢN</t>
  </si>
  <si>
    <t>Sản phẩm</t>
  </si>
  <si>
    <t>LĨNH VỰC MÔI TRƯỜNG</t>
  </si>
  <si>
    <t>Tỷ lệ chất thải nguy hại được thu gom, xử lý</t>
  </si>
  <si>
    <t xml:space="preserve">Tỷ lệ chất thải y tế được thu gom, xử lý </t>
  </si>
  <si>
    <t>Tỷ lệ các cơ sở sản xuất kinh doanh đạt quy chuẩn về môi trường</t>
  </si>
  <si>
    <t>Khoanh nuôi chuyển tiếp 4 năm</t>
  </si>
  <si>
    <t xml:space="preserve"> Khoanh nuôi chuyển tiếp 2 năm</t>
  </si>
  <si>
    <t>TÀI CHÍNH</t>
  </si>
  <si>
    <t>Tổng thu Ngân sách trên địa bàn</t>
  </si>
  <si>
    <t xml:space="preserve">Tổng thu Ngân sách địa phương </t>
  </si>
  <si>
    <t xml:space="preserve">Tổng chi Ngân sách địa phương </t>
  </si>
  <si>
    <t>1.2</t>
  </si>
  <si>
    <t>1.3</t>
  </si>
  <si>
    <t>Luỹ kế</t>
  </si>
  <si>
    <t>XÃ LÙNG PHÌNH</t>
  </si>
  <si>
    <t>Xã giao</t>
  </si>
  <si>
    <t>Tỉnh giao</t>
  </si>
  <si>
    <t>A</t>
  </si>
  <si>
    <t>Các chỉ tiêu tổng hợp</t>
  </si>
  <si>
    <t>Số bác sĩ/10.000 dân</t>
  </si>
  <si>
    <t xml:space="preserve">Bác sĩ </t>
  </si>
  <si>
    <t>Số giường bệnh/10.000 dân</t>
  </si>
  <si>
    <t>Giường</t>
  </si>
  <si>
    <t>Tỷ lệ xã đạt tiêu chí quốc gia về y tế</t>
  </si>
  <si>
    <t>Tỷ lệ trẻ em dưới 5 tuổi suy dinh dưỡng (chiều cao/tuổi)</t>
  </si>
  <si>
    <t>Tỷ lệ trẻ em dưới 5 tuổi suy dinh dưỡng (cân nặng/tuổi)</t>
  </si>
  <si>
    <t>Tỷ lệ người dân hài lòng với dịch vụ y tế</t>
  </si>
  <si>
    <t>&gt;91</t>
  </si>
  <si>
    <t xml:space="preserve">Tỷ lệ dân số được quản lý bằng hồ sơ sức khỏe điện tử </t>
  </si>
  <si>
    <t>Tỷ lệ bao phủ bảo hiểm y tế</t>
  </si>
  <si>
    <t>Y tế - Dân số</t>
  </si>
  <si>
    <t>Dự án phòng, chống một số bệnh có tính chất nguy hiểm đối với cộng đồng</t>
  </si>
  <si>
    <t>Phòng chống bệnh phong</t>
  </si>
  <si>
    <t>Số người được khám phát hiện bệnh phong</t>
  </si>
  <si>
    <t>Người</t>
  </si>
  <si>
    <t>Tỷ lệ lưu hành bệnh phong/10.000 dân</t>
  </si>
  <si>
    <t>1/10000</t>
  </si>
  <si>
    <t>&lt;0,2</t>
  </si>
  <si>
    <t>Tỷ lệ % bệnh nhân phong được quản lý và điều trị</t>
  </si>
  <si>
    <t>1.4</t>
  </si>
  <si>
    <t>Số người mắc bệnh ngoài da được khám</t>
  </si>
  <si>
    <t>Phòng chống lao</t>
  </si>
  <si>
    <t>2.1</t>
  </si>
  <si>
    <t>Số phát hiện bệnh nhân lao các thể</t>
  </si>
  <si>
    <t>Bệnh nhân</t>
  </si>
  <si>
    <t>2.2</t>
  </si>
  <si>
    <t>Tỷ lệ điều trị thành công</t>
  </si>
  <si>
    <t>≥90</t>
  </si>
  <si>
    <t>2.3</t>
  </si>
  <si>
    <t>Số người nghi lao khám sàng lọc bệnh Lao</t>
  </si>
  <si>
    <t>2.4</t>
  </si>
  <si>
    <t>Số người xét nghiệm Lao</t>
  </si>
  <si>
    <t>2.5</t>
  </si>
  <si>
    <t>Số thu nhận quản lý điều trị bệnh nhân lao</t>
  </si>
  <si>
    <t>Phòng chống bệnh sốt rét:</t>
  </si>
  <si>
    <t>3.1</t>
  </si>
  <si>
    <t>Tỷ lệ mắc sốt rét/1.000 dân</t>
  </si>
  <si>
    <t>1/1000 dân</t>
  </si>
  <si>
    <t>&lt;0,001</t>
  </si>
  <si>
    <t>3.2</t>
  </si>
  <si>
    <t>Cái</t>
  </si>
  <si>
    <t>3.3</t>
  </si>
  <si>
    <t>Tỷ lệ bệnh nhân sốt rét phát hiện được điều trị</t>
  </si>
  <si>
    <t>Phòng chống Tăng huyết áp</t>
  </si>
  <si>
    <t>4.1</t>
  </si>
  <si>
    <t>Tỷ lệ người phát hiện bệnh tăng huyết áp được quản lý điều trị theo hướng dẫn chuyên môn</t>
  </si>
  <si>
    <t>4.2</t>
  </si>
  <si>
    <t>Tỷ lệ người trưởng thành được khám sàng lọc</t>
  </si>
  <si>
    <t>4.3</t>
  </si>
  <si>
    <t>Tỷ lệ người từ 40 tuổi trở lên được khám sàng lọc</t>
  </si>
  <si>
    <t>Đái tháo đường</t>
  </si>
  <si>
    <t>5.1</t>
  </si>
  <si>
    <t>Tỷ lệ người phát hiện bệnh đái tháo đường được quản lý điều trị theo hướng dẫn chuyên môn</t>
  </si>
  <si>
    <t>5.2</t>
  </si>
  <si>
    <t>Tỷ lệ người từ 40 tuổi trở lên được khám sàng lọc ĐTĐ (bằng phiếu đánh giá nguy cơ và/hoặc XN đường máu)</t>
  </si>
  <si>
    <t>Bảo vệ sức khỏe tâm thần cộng đồng và trẻ em</t>
  </si>
  <si>
    <t>6.1</t>
  </si>
  <si>
    <t>Tỷ lệ BN được quản lý</t>
  </si>
  <si>
    <t>6.2</t>
  </si>
  <si>
    <t>Tỷ lệ BN được điều trị ổn định</t>
  </si>
  <si>
    <t>Bệnh phổi tắc nghẽn mãn tính và hen phế quản</t>
  </si>
  <si>
    <t>Tỷ lệ bệnh nhân Bệnh phổi tắc nghẽn mãn tính được phát hiện và điều trị đúng phác đồ</t>
  </si>
  <si>
    <t>Phòng chống giun sán (Tỷ lệ uống thuốc tẩy giun)</t>
  </si>
  <si>
    <t>8.1</t>
  </si>
  <si>
    <t>Trẻ 24 - 60 tháng tuổi</t>
  </si>
  <si>
    <t>≥95</t>
  </si>
  <si>
    <t>8.2</t>
  </si>
  <si>
    <t>Học sinh tiểu học</t>
  </si>
  <si>
    <t>8.3</t>
  </si>
  <si>
    <t>Phụ nữ tuổi sinh sản</t>
  </si>
  <si>
    <t>Hoạt động phòng chống mù lòa</t>
  </si>
  <si>
    <t>9.1</t>
  </si>
  <si>
    <t>9.2</t>
  </si>
  <si>
    <t>Số mắt mổ đục thủy tinh thể</t>
  </si>
  <si>
    <t>Mắt</t>
  </si>
  <si>
    <t>9.3</t>
  </si>
  <si>
    <t>Số mắt mổ mộng, quặm</t>
  </si>
  <si>
    <t>Quân dân y kết hợp</t>
  </si>
  <si>
    <t>Tỷ lệ các đơn vị dự bị động viên, đội cơ động sẵn sàng cơ động</t>
  </si>
  <si>
    <t>Tiêm chủng mở rộng</t>
  </si>
  <si>
    <t>Tỷ lệ tiêm vắc xin Sởi - Rubella</t>
  </si>
  <si>
    <t>Tỷ lệ tiêm chủng vắc xin uốn ván đủ 2 mũi trở lên cho phụ nữ có thai</t>
  </si>
  <si>
    <t>Tỷ lệ uống vắc xin Rota</t>
  </si>
  <si>
    <t>Tỷ lệ tiêm vắc xin Viêm não nhật bản</t>
  </si>
  <si>
    <t>Tỷ lệ tiêm vắc xin Bạch hầu - Ho gà - Uốn ván (DPT)</t>
  </si>
  <si>
    <t>Dân số và Phát triển</t>
  </si>
  <si>
    <t>Dân số trung bình</t>
  </si>
  <si>
    <t>Nguời</t>
  </si>
  <si>
    <t>Tỷ lệ phụ nữ mang thai được sàng lọc trước sinh</t>
  </si>
  <si>
    <t>Tỷ lệ trẻ sơ sinh được sàng lọc</t>
  </si>
  <si>
    <t>Tỷ lệ nam, nữ thanh niên thực hiện tư vấn khám sức khỏe trước khi kết hôn</t>
  </si>
  <si>
    <t>Tỷ lệ người cao tuổi được khám sức khỏe định kỳ ít nhất 1 lần/năm</t>
  </si>
  <si>
    <t>Tỷ lệ các cặp vợ chồng trong độ tuổi sinh đẻ áp dụng các BPTT Hiện đại</t>
  </si>
  <si>
    <t>Tổng số người mới sử dụng biện pháp tránh thai hiện đại trong năm</t>
  </si>
  <si>
    <t>Chăm sóc sức khỏe sinh sản và cải thiện tình trạng dinh dưỡng trẻ em</t>
  </si>
  <si>
    <t>Tỷ lệ phụ nữ có thai được khám thai ít nhất 3 lần trong 3 thai kỳ</t>
  </si>
  <si>
    <t>Tỷ lệ phụ nữ đẻ được nhân viên y tế đã qua đào tạo đỡ</t>
  </si>
  <si>
    <t>Tỷ lệ bà mẹ và trẻ sơ sinh được chăm sóc sau sinh tại nhà trong vòng 42 ngày sau đẻ</t>
  </si>
  <si>
    <t>Mô hình</t>
  </si>
  <si>
    <t>&gt;95</t>
  </si>
  <si>
    <t>Tỷ lệ trẻ 6-59 tháng tuổi được bổ sung Vitamin A</t>
  </si>
  <si>
    <t>&gt;98</t>
  </si>
  <si>
    <t>VI</t>
  </si>
  <si>
    <t>Đảm bảo an toàn vệ sinh thực phẩm</t>
  </si>
  <si>
    <t>Tỷ lệ cơ sở sản xuất, chế biến và kinh doanh thực phẩm được kiểm tra đạt yêu cầu về VSATTP</t>
  </si>
  <si>
    <t>Tỷ lệ các cơ sở dịch vụ ăn uống có giấy phép kinh doanh được cấp GCN cơ sở đủ ĐK VSATTP</t>
  </si>
  <si>
    <t>Tỷ lệ ca ngộ độc trong các vụ ngộ độc thực phẩm được báo cáo/ 100.000 dân</t>
  </si>
  <si>
    <t>ca mắc</t>
  </si>
  <si>
    <t>&lt;7</t>
  </si>
  <si>
    <t>Tỷ lệ cán bộ y tế làm công tác ATTP tuyến xã/phường được cập nhật kiến thức chuyên môn, nghiệp vụ về ATTP</t>
  </si>
  <si>
    <t>Số lượt tuyên truyền về ATTP trên phương tiện thông tin đại chúng</t>
  </si>
  <si>
    <t>Lượt</t>
  </si>
  <si>
    <t>VII</t>
  </si>
  <si>
    <t>Phòng chống HIV/AIDS</t>
  </si>
  <si>
    <t>Tỷ lệ bệnh nhân lao được xét nghiệm HIV</t>
  </si>
  <si>
    <t>Tỷ lệ phụ nữ mang thai có HIV dương tính được điều trị dự phòng lây từ mẹ sang con</t>
  </si>
  <si>
    <t>VIII</t>
  </si>
  <si>
    <t>Công tác vệ sinh lao động phòng, chống bệnh nghề nghiệp</t>
  </si>
  <si>
    <t>Tỷ lệ số cơ sở lao động có yếu tố có hại gây bệnh nghề nghiệp được quản lý</t>
  </si>
  <si>
    <t>Tỷ lệ xã, phường lồng ghép dịch vụ chăm sóc sức khỏe cho NLĐ không có hợp đồng LĐ vào hoạt động CSSKBĐ tại y tế cơ sở</t>
  </si>
  <si>
    <t>Tỷ lệ cơ sở lao động được tư vấn về bệnh không lây nhiễm, thực hiện các biện pháp phòng chống, nâng cao sức khỏe, dinh dưỡng hợp vệ sinh, phù hợp điều kiện lao động, tăng cường vận động tại nơi làm việc.</t>
  </si>
  <si>
    <t>Tỷ lệ người lao động tại các cơ sở có nguy cơ mắc bệnh nghề nghiệp được tiếp cận thông tin về yếu tố có hại, biện pháp phòng chống và được khám phát hiện sớm bệnh nghề nghiệp</t>
  </si>
  <si>
    <t>Tỷ lệ người bị tai nạn lao động, bệnh nghề nghiệp được sơ cấp cứu tại nơi làm việc, khám bệnh, điều trị và phục hồi chức năng</t>
  </si>
  <si>
    <t>Tỷ lệ người lao động nữ tại các khu công nghiệp, khu chế xuất được tư vấn và cung cấp dịch vụ chăm sóc sức khoẻ sinh sản, phòng chống HIV/AIDS và nuôi con bằng sữa mẹ (Lao động nữ)</t>
  </si>
  <si>
    <t>IX</t>
  </si>
  <si>
    <t>Sức khoẻ môi trường Y tế trường học</t>
  </si>
  <si>
    <t>Tỷ lệ (%) trạm y tế cấp xã, phường có bố trí cán bộ y tế theo dõi, hỗ trợ các trường triển khai công tác y tế trường học</t>
  </si>
  <si>
    <t>X</t>
  </si>
  <si>
    <t>Truyền thông giáo dục sức khoẻ</t>
  </si>
  <si>
    <t>Truyền thông gián tiếp: Giáo dục sức khoẻ trên hệ thống loa truyền thanh xã, phường.</t>
  </si>
  <si>
    <t>Tin, bài, ảnh đăng trên Báo Lào Cai, Cổng thông tin ĐT ngành Y tế, Trang Fanpage của TTYT, TYT…</t>
  </si>
  <si>
    <t>Tin, bài, ảnh</t>
  </si>
  <si>
    <t>XI</t>
  </si>
  <si>
    <t>Công tác bảo trợ xã hội</t>
  </si>
  <si>
    <t>Tỷ lệ đối tượng bảo trợ, đủ điều kiện được thụ hưởng chính sách trợ giúp xã hội</t>
  </si>
  <si>
    <t>Tỷ lệ trẻ em gặp thiên tai, thảm họa được cứu trợ, hỗ trợ kịp thời</t>
  </si>
  <si>
    <t>XII</t>
  </si>
  <si>
    <t>Bảo hiểm xã hội, BHYT</t>
  </si>
  <si>
    <t>Tỷ lệ số người trong độ tuổi tham gia BHXH</t>
  </si>
  <si>
    <t>Tỷ lệ tham gia BHXH bắt buộc</t>
  </si>
  <si>
    <t>Tỷ lệ tham gia BHXH tự nguyện</t>
  </si>
  <si>
    <t>Tỷ lệ tham gia BHXH thất nghiệp</t>
  </si>
  <si>
    <t>Tổng số lam phát hiện</t>
  </si>
  <si>
    <t>Số người được khám</t>
  </si>
  <si>
    <t>Tỷ lệ trẻ dưới 1 tuổi được tiêm chủng đầy đủ 8 loại vắc xin</t>
  </si>
  <si>
    <t>Tỷ lệ tiêm vắc xin Uốn ván - Bạch hầu giảm liều (Td) cho trẻ 07 tuổi</t>
  </si>
  <si>
    <t>Số mô hình dinh dưỡng 1000 ngày đầu đời tại các xã khu vực III</t>
  </si>
  <si>
    <t>Tỷ lệ trẻ &lt;5 tuổi được theo dõi tăng trưởng 6 tháng/ lần</t>
  </si>
  <si>
    <t>(%)</t>
  </si>
  <si>
    <t>Tỷ lệ người nhiễm HIV mắc lao được điều trị đồng thời cả lao và ARV</t>
  </si>
  <si>
    <t>Tỷ lệ người nhiễm HIV được tiếp cận và duy trì điều trị ARV</t>
  </si>
  <si>
    <t>Tỷ lệ cơ sở lao động có yếu tố có hại gây bệnh nghề nghiệp được kiểm tra hoạt động quan trắc môi trường lao động.</t>
  </si>
  <si>
    <t>Truyền thông trực tiếp tại cộng đồng (Lồng ghép với họp thôn/bản, thăm hộ gia đình, thảo luận nhóm, trình diễn, làm mẫu, tư vấn sức khỏe lồng ghép KCB)</t>
  </si>
  <si>
    <t>LĨNH VỰC Y TẾ, GIÁO DỤC</t>
  </si>
  <si>
    <t>PHẦN II</t>
  </si>
  <si>
    <t xml:space="preserve">%KH </t>
  </si>
  <si>
    <t>Kết quả thực hiện tháng 4</t>
  </si>
  <si>
    <t>KQTH tháng 4/Tỉnh giao</t>
  </si>
  <si>
    <t>KQTH tháng 4/Xã giao</t>
  </si>
  <si>
    <t>Lũy kế/Tỉnh giao</t>
  </si>
  <si>
    <t>Lũy kế/Xã giao</t>
  </si>
  <si>
    <t xml:space="preserve">KẾT QUẢ THỰC HIỆN CHỈ TIÊU KẾ HOẠCH PHÁT TRIỂN KINH TẾ - XÃ HỘI THÁNG 4 NĂM 2026 </t>
  </si>
  <si>
    <t>(Kèm theo Báo cáo  số:       /BC-UBND ngày 20/4/2026 của UBND xã Lùng Phình)</t>
  </si>
  <si>
    <t>1,60</t>
  </si>
  <si>
    <t>8,44</t>
  </si>
  <si>
    <t>23,49</t>
  </si>
  <si>
    <t>15,05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</si>
</sst>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
    <numFmt numFmtId="166" formatCode="_-* #,##0.0_-;\-* #,##0.0_-;_-* &quot;-&quot;??_-;_-@_-"/>
    <numFmt numFmtId="167" formatCode="_(* #,##0.0_);_(* \(#,##0.0\);_(* &quot;-&quot;??_);_(@_)"/>
    <numFmt numFmtId="168" formatCode="_(* #,##0_);_(* \(#,##0\);_(* &quot;-&quot;??_);_(@_)"/>
    <numFmt numFmtId="169" formatCode="#,##0.000"/>
    <numFmt numFmtId="170" formatCode="_-* #,##0.0\ _₫_-;\-* #,##0.0\ _₫_-;_-* &quot;-&quot;?\ _₫_-;_-@_-"/>
    <numFmt numFmtId="171" formatCode="_(* #,##0.00_);_(* \(#,##0.00\);_(* &quot;-&quot;??.00_);_(@_)"/>
    <numFmt numFmtId="172" formatCode="_(* #,##0.00_);_(* \(#,##0.00\);_(* &quot;-&quot;??.0_);_(@_)"/>
  </numFmts>
  <fonts count="28">
    <font>
      <sz val="11"/>
      <color theme="1"/>
      <name val="Calibri"/>
      <family val="2"/>
      <charset val="163"/>
      <scheme val="minor"/>
    </font>
    <font>
      <sz val="12"/>
      <name val="Times New Roman"/>
      <family val="1"/>
    </font>
    <font>
      <sz val="12"/>
      <color theme="1"/>
      <name val="Times New Roman"/>
      <family val="1"/>
    </font>
    <font>
      <b/>
      <sz val="14"/>
      <color theme="1"/>
      <name val="Times New Roman"/>
      <family val="1"/>
    </font>
    <font>
      <sz val="10"/>
      <name val="MS Sans Serif"/>
      <family val="2"/>
    </font>
    <font>
      <i/>
      <sz val="12"/>
      <color theme="1"/>
      <name val="Times New Roman"/>
      <family val="1"/>
    </font>
    <font>
      <sz val="10"/>
      <name val="Arial"/>
      <family val="2"/>
      <charset val="163"/>
    </font>
    <font>
      <sz val="12"/>
      <name val="Arial"/>
      <family val="2"/>
    </font>
    <font>
      <sz val="10"/>
      <name val=".VnArial"/>
      <family val="2"/>
    </font>
    <font>
      <sz val="10"/>
      <name val="Arial"/>
      <family val="2"/>
    </font>
    <font>
      <b/>
      <sz val="12"/>
      <color theme="1"/>
      <name val="Times New Roman"/>
      <family val="1"/>
    </font>
    <font>
      <sz val="12"/>
      <name val=".VnTime"/>
      <family val="2"/>
    </font>
    <font>
      <sz val="12"/>
      <name val="Times New Roman"/>
      <family val="1"/>
      <charset val="163"/>
    </font>
    <font>
      <sz val="12"/>
      <color theme="1"/>
      <name val="Calibri"/>
      <family val="2"/>
      <charset val="163"/>
      <scheme val="minor"/>
    </font>
    <font>
      <sz val="10"/>
      <name val=".VnTime"/>
      <family val="2"/>
    </font>
    <font>
      <b/>
      <sz val="12"/>
      <name val="Times New Roman"/>
      <family val="1"/>
    </font>
    <font>
      <i/>
      <sz val="10"/>
      <color theme="1"/>
      <name val="Times New Roman"/>
      <family val="1"/>
    </font>
    <font>
      <b/>
      <sz val="10"/>
      <color theme="1"/>
      <name val="Times New Roman"/>
      <family val="1"/>
    </font>
    <font>
      <sz val="10"/>
      <name val="Times New Roman"/>
      <family val="1"/>
    </font>
    <font>
      <sz val="10"/>
      <color theme="1"/>
      <name val="Times New Roman"/>
      <family val="1"/>
    </font>
    <font>
      <b/>
      <sz val="10"/>
      <name val="Times New Roman"/>
      <family val="1"/>
    </font>
    <font>
      <sz val="12"/>
      <name val="Arial"/>
      <family val="2"/>
      <charset val="163"/>
    </font>
    <font>
      <i/>
      <sz val="12"/>
      <name val="Times New Roman"/>
      <family val="1"/>
    </font>
    <font>
      <i/>
      <sz val="10"/>
      <name val="Times New Roman"/>
      <family val="1"/>
    </font>
    <font>
      <b/>
      <sz val="12"/>
      <color theme="1"/>
      <name val="Times New Roman"/>
    </font>
    <font>
      <sz val="12"/>
      <color theme="1"/>
      <name val="Times New Roman"/>
    </font>
    <font>
      <sz val="11"/>
      <color theme="1"/>
      <name val="Calibri"/>
      <scheme val="minor"/>
    </font>
    <font>
      <sz val="11"/>
      <color theme="1"/>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8">
    <xf numFmtId="0" fontId="0" fillId="0" borderId="0"/>
    <xf numFmtId="43" fontId="1" fillId="0" borderId="0" applyFont="0" applyFill="0" applyBorder="0" applyAlignment="0" applyProtection="0"/>
    <xf numFmtId="0" fontId="1" fillId="0" borderId="0"/>
    <xf numFmtId="0" fontId="4" fillId="0" borderId="0"/>
    <xf numFmtId="0" fontId="6" fillId="0" borderId="0"/>
    <xf numFmtId="43" fontId="1" fillId="0" borderId="0" applyFont="0" applyFill="0" applyBorder="0" applyAlignment="0" applyProtection="0"/>
    <xf numFmtId="0" fontId="7" fillId="0" borderId="0"/>
    <xf numFmtId="0" fontId="8" fillId="0" borderId="0"/>
    <xf numFmtId="0" fontId="9" fillId="0" borderId="0"/>
    <xf numFmtId="0" fontId="1" fillId="0" borderId="0"/>
    <xf numFmtId="0" fontId="1" fillId="0" borderId="0"/>
    <xf numFmtId="43" fontId="11" fillId="0" borderId="0" applyFont="0" applyFill="0" applyBorder="0" applyAlignment="0" applyProtection="0"/>
    <xf numFmtId="0" fontId="11" fillId="0" borderId="0"/>
    <xf numFmtId="0" fontId="8" fillId="0" borderId="0"/>
    <xf numFmtId="0" fontId="12" fillId="0" borderId="0"/>
    <xf numFmtId="0" fontId="13" fillId="0" borderId="0"/>
    <xf numFmtId="0" fontId="14" fillId="0" borderId="0"/>
    <xf numFmtId="0" fontId="21" fillId="0" borderId="0"/>
  </cellStyleXfs>
  <cellXfs count="213">
    <xf numFmtId="0" fontId="0" fillId="0" borderId="0" xfId="0"/>
    <xf numFmtId="4" fontId="2" fillId="0" borderId="2" xfId="1" applyNumberFormat="1" applyFont="1" applyFill="1" applyBorder="1" applyAlignment="1">
      <alignment horizontal="center" vertical="center" wrapText="1"/>
    </xf>
    <xf numFmtId="164" fontId="2" fillId="0" borderId="2" xfId="1" applyNumberFormat="1" applyFont="1" applyFill="1" applyBorder="1" applyAlignment="1">
      <alignment horizontal="right" vertical="center" wrapText="1"/>
    </xf>
    <xf numFmtId="164" fontId="2" fillId="0" borderId="0" xfId="1" applyNumberFormat="1" applyFont="1" applyFill="1" applyAlignment="1">
      <alignment horizontal="right" vertical="center"/>
    </xf>
    <xf numFmtId="43" fontId="2" fillId="0" borderId="0" xfId="1" applyFont="1" applyFill="1"/>
    <xf numFmtId="167" fontId="2" fillId="0" borderId="2" xfId="1" applyNumberFormat="1" applyFont="1" applyFill="1" applyBorder="1" applyAlignment="1">
      <alignment horizontal="right" vertical="center" wrapText="1"/>
    </xf>
    <xf numFmtId="43" fontId="2" fillId="0" borderId="2" xfId="1" applyFont="1" applyFill="1" applyBorder="1" applyAlignment="1">
      <alignment horizontal="right" vertical="center" wrapText="1"/>
    </xf>
    <xf numFmtId="4" fontId="2" fillId="0" borderId="2" xfId="4" applyNumberFormat="1" applyFont="1" applyFill="1" applyBorder="1" applyAlignment="1">
      <alignment horizontal="center" vertical="center" wrapText="1"/>
    </xf>
    <xf numFmtId="3" fontId="2" fillId="0" borderId="2" xfId="4" applyNumberFormat="1" applyFont="1" applyFill="1" applyBorder="1" applyAlignment="1">
      <alignment horizontal="center" vertical="center" wrapText="1"/>
    </xf>
    <xf numFmtId="0" fontId="5" fillId="0" borderId="0" xfId="2" applyFont="1" applyFill="1" applyAlignment="1">
      <alignment vertical="center"/>
    </xf>
    <xf numFmtId="4" fontId="2" fillId="0" borderId="2" xfId="2"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4" fontId="2" fillId="0" borderId="2" xfId="2" applyNumberFormat="1" applyFont="1" applyFill="1" applyBorder="1" applyAlignment="1">
      <alignment horizontal="left" vertical="center" wrapText="1"/>
    </xf>
    <xf numFmtId="3" fontId="2" fillId="0" borderId="2" xfId="2" quotePrefix="1" applyNumberFormat="1" applyFont="1" applyFill="1" applyBorder="1" applyAlignment="1">
      <alignment horizontal="center" vertical="center" wrapText="1"/>
    </xf>
    <xf numFmtId="0" fontId="2" fillId="0" borderId="0" xfId="2" applyFont="1" applyFill="1"/>
    <xf numFmtId="0" fontId="5" fillId="0" borderId="0" xfId="2" applyFont="1" applyFill="1"/>
    <xf numFmtId="0" fontId="10" fillId="0" borderId="0" xfId="2" applyFont="1" applyFill="1" applyAlignment="1">
      <alignment vertical="center" wrapText="1"/>
    </xf>
    <xf numFmtId="0" fontId="2" fillId="0" borderId="0" xfId="2" applyFont="1" applyFill="1" applyAlignment="1">
      <alignment vertical="center" wrapText="1"/>
    </xf>
    <xf numFmtId="0" fontId="2" fillId="0" borderId="0" xfId="2" applyFont="1" applyFill="1" applyAlignment="1">
      <alignment vertical="center"/>
    </xf>
    <xf numFmtId="0" fontId="2" fillId="0" borderId="2" xfId="2" applyFont="1" applyFill="1" applyBorder="1" applyAlignment="1">
      <alignment horizontal="center" vertical="center" wrapText="1"/>
    </xf>
    <xf numFmtId="3" fontId="10" fillId="0" borderId="2" xfId="4" applyNumberFormat="1" applyFont="1" applyFill="1" applyBorder="1" applyAlignment="1">
      <alignment horizontal="center" vertical="center" wrapText="1"/>
    </xf>
    <xf numFmtId="0" fontId="10" fillId="0" borderId="2" xfId="2" applyFont="1" applyFill="1" applyBorder="1" applyAlignment="1">
      <alignment horizontal="center" vertical="center" wrapText="1"/>
    </xf>
    <xf numFmtId="0" fontId="3" fillId="0" borderId="0" xfId="2" applyFont="1" applyFill="1" applyAlignment="1">
      <alignment vertical="center"/>
    </xf>
    <xf numFmtId="0" fontId="5" fillId="0" borderId="0" xfId="3" applyFont="1" applyFill="1" applyAlignment="1">
      <alignment vertical="center"/>
    </xf>
    <xf numFmtId="3" fontId="5" fillId="0" borderId="1" xfId="3" applyNumberFormat="1" applyFont="1" applyFill="1" applyBorder="1" applyAlignment="1">
      <alignment horizontal="center" vertical="center"/>
    </xf>
    <xf numFmtId="0" fontId="5" fillId="0" borderId="1" xfId="3" applyFont="1" applyFill="1" applyBorder="1" applyAlignment="1">
      <alignment horizontal="left" vertical="center"/>
    </xf>
    <xf numFmtId="0" fontId="5" fillId="0" borderId="1" xfId="3" applyFont="1" applyFill="1" applyBorder="1" applyAlignment="1">
      <alignment horizontal="center" vertical="center"/>
    </xf>
    <xf numFmtId="0" fontId="10" fillId="0" borderId="0" xfId="2" applyFont="1" applyFill="1"/>
    <xf numFmtId="0" fontId="10" fillId="0" borderId="0" xfId="2" applyFont="1" applyFill="1" applyAlignment="1">
      <alignment vertical="center"/>
    </xf>
    <xf numFmtId="0" fontId="2" fillId="0" borderId="2" xfId="2" applyFont="1" applyFill="1" applyBorder="1" applyAlignment="1">
      <alignment horizontal="left" vertical="center" wrapText="1"/>
    </xf>
    <xf numFmtId="164" fontId="2" fillId="0" borderId="2" xfId="2" applyNumberFormat="1" applyFont="1" applyFill="1" applyBorder="1" applyAlignment="1">
      <alignment horizontal="center" vertical="center" wrapText="1"/>
    </xf>
    <xf numFmtId="3" fontId="2" fillId="0" borderId="0" xfId="2" applyNumberFormat="1" applyFont="1" applyFill="1" applyAlignment="1">
      <alignment horizontal="center" vertical="center"/>
    </xf>
    <xf numFmtId="0" fontId="2" fillId="0" borderId="0" xfId="2" applyFont="1" applyFill="1" applyAlignment="1">
      <alignment horizontal="left" vertical="center"/>
    </xf>
    <xf numFmtId="164" fontId="2" fillId="0" borderId="0" xfId="2" applyNumberFormat="1" applyFont="1" applyFill="1" applyAlignment="1">
      <alignment horizontal="center" vertical="center"/>
    </xf>
    <xf numFmtId="167" fontId="5" fillId="0" borderId="1" xfId="1" applyNumberFormat="1" applyFont="1" applyFill="1" applyBorder="1" applyAlignment="1">
      <alignment horizontal="right" vertical="center"/>
    </xf>
    <xf numFmtId="164" fontId="5" fillId="0" borderId="1" xfId="1" applyNumberFormat="1" applyFont="1" applyFill="1" applyBorder="1" applyAlignment="1">
      <alignment horizontal="right" vertical="center"/>
    </xf>
    <xf numFmtId="167" fontId="2" fillId="0" borderId="0" xfId="1" applyNumberFormat="1" applyFont="1" applyFill="1" applyAlignment="1">
      <alignment horizontal="right" vertical="center"/>
    </xf>
    <xf numFmtId="167" fontId="10" fillId="0" borderId="2" xfId="1" applyNumberFormat="1" applyFont="1" applyFill="1" applyBorder="1" applyAlignment="1">
      <alignment horizontal="right" vertical="center" wrapText="1"/>
    </xf>
    <xf numFmtId="3" fontId="2" fillId="0" borderId="2" xfId="0" applyNumberFormat="1" applyFont="1" applyFill="1" applyBorder="1" applyAlignment="1">
      <alignment horizontal="left" vertical="center" wrapText="1"/>
    </xf>
    <xf numFmtId="3" fontId="2" fillId="0" borderId="2" xfId="0" quotePrefix="1" applyNumberFormat="1" applyFont="1" applyFill="1" applyBorder="1" applyAlignment="1">
      <alignment horizontal="left" vertical="center" wrapText="1"/>
    </xf>
    <xf numFmtId="3" fontId="2" fillId="0" borderId="2" xfId="0" quotePrefix="1" applyNumberFormat="1" applyFont="1" applyFill="1" applyBorder="1" applyAlignment="1">
      <alignment horizontal="center" vertical="center" wrapText="1"/>
    </xf>
    <xf numFmtId="4" fontId="5" fillId="0" borderId="2" xfId="2" applyNumberFormat="1" applyFont="1" applyFill="1" applyBorder="1" applyAlignment="1">
      <alignment horizontal="left" vertical="center" wrapText="1"/>
    </xf>
    <xf numFmtId="167" fontId="5" fillId="0" borderId="2" xfId="1" applyNumberFormat="1" applyFont="1" applyFill="1" applyBorder="1" applyAlignment="1">
      <alignment horizontal="right" vertical="center" wrapText="1"/>
    </xf>
    <xf numFmtId="168" fontId="10" fillId="0" borderId="2" xfId="1" applyNumberFormat="1" applyFont="1" applyFill="1" applyBorder="1" applyAlignment="1">
      <alignment horizontal="right" vertical="center" wrapText="1"/>
    </xf>
    <xf numFmtId="3" fontId="5" fillId="0" borderId="2" xfId="0" quotePrefix="1" applyNumberFormat="1" applyFont="1" applyFill="1" applyBorder="1" applyAlignment="1">
      <alignment horizontal="center" vertical="center" wrapText="1"/>
    </xf>
    <xf numFmtId="3" fontId="5" fillId="0" borderId="2" xfId="0" applyNumberFormat="1" applyFont="1" applyFill="1" applyBorder="1" applyAlignment="1">
      <alignment horizontal="left" vertical="center" wrapText="1"/>
    </xf>
    <xf numFmtId="166" fontId="5" fillId="0" borderId="2" xfId="1" applyNumberFormat="1" applyFont="1" applyFill="1" applyBorder="1" applyAlignment="1">
      <alignment horizontal="right" vertical="center" wrapText="1"/>
    </xf>
    <xf numFmtId="3" fontId="10" fillId="0" borderId="2" xfId="0" quotePrefix="1" applyNumberFormat="1" applyFont="1" applyFill="1" applyBorder="1" applyAlignment="1">
      <alignment horizontal="center" vertical="center" wrapText="1"/>
    </xf>
    <xf numFmtId="166" fontId="10" fillId="0" borderId="2" xfId="1" applyNumberFormat="1" applyFont="1" applyFill="1" applyBorder="1" applyAlignment="1">
      <alignment horizontal="right" vertical="center" wrapText="1"/>
    </xf>
    <xf numFmtId="3" fontId="10" fillId="0" borderId="2" xfId="0" applyNumberFormat="1" applyFont="1" applyFill="1" applyBorder="1" applyAlignment="1">
      <alignment horizontal="left" vertical="center" wrapText="1"/>
    </xf>
    <xf numFmtId="0" fontId="2" fillId="0" borderId="2" xfId="2" applyFont="1" applyFill="1" applyBorder="1" applyAlignment="1">
      <alignment horizontal="right" vertical="center" wrapText="1"/>
    </xf>
    <xf numFmtId="4" fontId="2" fillId="0" borderId="2" xfId="1" applyNumberFormat="1" applyFont="1" applyFill="1" applyBorder="1" applyAlignment="1">
      <alignment horizontal="left" vertical="center" wrapText="1"/>
    </xf>
    <xf numFmtId="43" fontId="2" fillId="0" borderId="2" xfId="1" applyNumberFormat="1" applyFont="1" applyFill="1" applyBorder="1" applyAlignment="1">
      <alignment horizontal="right" vertical="center" wrapText="1"/>
    </xf>
    <xf numFmtId="0" fontId="5" fillId="0" borderId="2" xfId="2" applyFont="1" applyFill="1" applyBorder="1" applyAlignment="1">
      <alignment horizontal="right" vertical="center" wrapText="1"/>
    </xf>
    <xf numFmtId="4" fontId="10" fillId="0" borderId="2" xfId="4" applyNumberFormat="1" applyFont="1" applyFill="1" applyBorder="1" applyAlignment="1">
      <alignment horizontal="left" vertical="center" wrapText="1"/>
    </xf>
    <xf numFmtId="4" fontId="2" fillId="0" borderId="2" xfId="4" applyNumberFormat="1" applyFont="1" applyFill="1" applyBorder="1" applyAlignment="1">
      <alignment horizontal="left" vertical="center" wrapText="1"/>
    </xf>
    <xf numFmtId="0" fontId="10" fillId="0" borderId="2" xfId="2" applyFont="1" applyFill="1" applyBorder="1" applyAlignment="1">
      <alignment horizontal="right" vertical="center" wrapText="1"/>
    </xf>
    <xf numFmtId="4" fontId="2" fillId="0" borderId="2" xfId="7" applyNumberFormat="1" applyFont="1" applyFill="1" applyBorder="1" applyAlignment="1">
      <alignment horizontal="left" vertical="center" wrapText="1"/>
    </xf>
    <xf numFmtId="168" fontId="2" fillId="0" borderId="2" xfId="1" applyNumberFormat="1" applyFont="1" applyFill="1" applyBorder="1" applyAlignment="1">
      <alignment horizontal="right" vertical="center" wrapText="1"/>
    </xf>
    <xf numFmtId="0" fontId="2" fillId="0" borderId="2" xfId="9" applyFont="1" applyFill="1" applyBorder="1" applyAlignment="1">
      <alignment horizontal="left" vertical="center" wrapText="1"/>
    </xf>
    <xf numFmtId="2" fontId="2" fillId="0" borderId="2" xfId="1" applyNumberFormat="1" applyFont="1" applyFill="1" applyBorder="1" applyAlignment="1">
      <alignment horizontal="right" vertical="center" wrapText="1"/>
    </xf>
    <xf numFmtId="0" fontId="10" fillId="0" borderId="2" xfId="2" applyFont="1" applyFill="1" applyBorder="1" applyAlignment="1">
      <alignment horizontal="left" vertical="center" wrapText="1"/>
    </xf>
    <xf numFmtId="0" fontId="5" fillId="0" borderId="2" xfId="2" applyFont="1" applyFill="1" applyBorder="1" applyAlignment="1">
      <alignment horizontal="center" vertical="center" wrapText="1"/>
    </xf>
    <xf numFmtId="167" fontId="2" fillId="0" borderId="2" xfId="1" applyNumberFormat="1"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4" fontId="2" fillId="0" borderId="2" xfId="5" applyNumberFormat="1" applyFont="1" applyFill="1" applyBorder="1" applyAlignment="1">
      <alignment horizontal="center" vertical="center" wrapText="1"/>
    </xf>
    <xf numFmtId="165" fontId="2" fillId="0" borderId="2" xfId="1" applyNumberFormat="1" applyFont="1" applyFill="1" applyBorder="1" applyAlignment="1">
      <alignment horizontal="center" vertical="center" wrapText="1"/>
    </xf>
    <xf numFmtId="4" fontId="5" fillId="0" borderId="2" xfId="5" applyNumberFormat="1" applyFont="1" applyFill="1" applyBorder="1" applyAlignment="1">
      <alignment horizontal="center" vertical="center" wrapText="1"/>
    </xf>
    <xf numFmtId="4" fontId="5" fillId="0" borderId="2" xfId="1" applyNumberFormat="1" applyFont="1" applyFill="1" applyBorder="1" applyAlignment="1">
      <alignment horizontal="center" vertical="center" wrapText="1"/>
    </xf>
    <xf numFmtId="165" fontId="2" fillId="0" borderId="2" xfId="5" applyNumberFormat="1" applyFont="1" applyFill="1" applyBorder="1" applyAlignment="1">
      <alignment horizontal="center" vertical="center" wrapText="1"/>
    </xf>
    <xf numFmtId="169" fontId="2" fillId="0" borderId="2" xfId="5" applyNumberFormat="1" applyFont="1" applyFill="1" applyBorder="1" applyAlignment="1">
      <alignment horizontal="center" vertical="center" wrapText="1"/>
    </xf>
    <xf numFmtId="169" fontId="10" fillId="0" borderId="2" xfId="5" applyNumberFormat="1" applyFont="1" applyFill="1" applyBorder="1" applyAlignment="1">
      <alignment horizontal="center" vertical="center" wrapText="1"/>
    </xf>
    <xf numFmtId="0" fontId="16" fillId="0" borderId="1" xfId="3" applyFont="1" applyFill="1" applyBorder="1" applyAlignment="1">
      <alignment horizontal="center" vertical="center"/>
    </xf>
    <xf numFmtId="4" fontId="19" fillId="0" borderId="2" xfId="2" applyNumberFormat="1" applyFont="1" applyFill="1" applyBorder="1" applyAlignment="1">
      <alignment horizontal="center" vertical="center" wrapText="1"/>
    </xf>
    <xf numFmtId="3" fontId="19" fillId="0" borderId="2" xfId="0" applyNumberFormat="1" applyFont="1" applyFill="1" applyBorder="1" applyAlignment="1">
      <alignment horizontal="center" vertical="center" wrapText="1"/>
    </xf>
    <xf numFmtId="4" fontId="16" fillId="0" borderId="2" xfId="2"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4" fontId="19" fillId="0" borderId="2" xfId="1" applyNumberFormat="1" applyFont="1" applyFill="1" applyBorder="1" applyAlignment="1">
      <alignment horizontal="center" vertical="center" wrapText="1"/>
    </xf>
    <xf numFmtId="4" fontId="17" fillId="0" borderId="2" xfId="4" applyNumberFormat="1" applyFont="1" applyFill="1" applyBorder="1" applyAlignment="1">
      <alignment horizontal="center" vertical="center" wrapText="1"/>
    </xf>
    <xf numFmtId="4" fontId="19" fillId="0" borderId="2" xfId="4" applyNumberFormat="1" applyFont="1" applyFill="1" applyBorder="1" applyAlignment="1">
      <alignment horizontal="center" vertical="center" wrapText="1"/>
    </xf>
    <xf numFmtId="4" fontId="17" fillId="0" borderId="2" xfId="6" applyNumberFormat="1" applyFont="1" applyFill="1" applyBorder="1" applyAlignment="1">
      <alignment horizontal="center" vertical="center" wrapText="1"/>
    </xf>
    <xf numFmtId="4" fontId="19" fillId="0" borderId="2" xfId="7" applyNumberFormat="1" applyFont="1" applyFill="1" applyBorder="1" applyAlignment="1">
      <alignment horizontal="center" vertical="center" wrapText="1"/>
    </xf>
    <xf numFmtId="0" fontId="16" fillId="0" borderId="2"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19" fillId="0" borderId="2" xfId="14" applyFont="1" applyFill="1" applyBorder="1" applyAlignment="1">
      <alignment horizontal="center" vertical="center" wrapText="1"/>
    </xf>
    <xf numFmtId="0" fontId="19" fillId="0" borderId="0" xfId="2" applyFont="1" applyFill="1" applyAlignment="1">
      <alignment horizontal="center" vertical="center"/>
    </xf>
    <xf numFmtId="4" fontId="17" fillId="0" borderId="2" xfId="7" applyNumberFormat="1" applyFont="1" applyFill="1" applyBorder="1" applyAlignment="1">
      <alignment horizontal="left" vertical="center" wrapText="1"/>
    </xf>
    <xf numFmtId="4" fontId="17" fillId="0" borderId="2" xfId="6" applyNumberFormat="1" applyFont="1" applyFill="1" applyBorder="1" applyAlignment="1">
      <alignment horizontal="left" vertical="center" wrapText="1"/>
    </xf>
    <xf numFmtId="164" fontId="10" fillId="0" borderId="2" xfId="1" applyNumberFormat="1" applyFont="1" applyFill="1" applyBorder="1" applyAlignment="1">
      <alignment horizontal="right" vertical="center" wrapText="1"/>
    </xf>
    <xf numFmtId="170" fontId="2" fillId="0" borderId="0" xfId="2" applyNumberFormat="1" applyFont="1" applyFill="1"/>
    <xf numFmtId="3" fontId="1" fillId="0" borderId="2" xfId="2" applyNumberFormat="1" applyFont="1" applyFill="1" applyBorder="1" applyAlignment="1">
      <alignment horizontal="center" vertical="center" wrapText="1"/>
    </xf>
    <xf numFmtId="4" fontId="1" fillId="0" borderId="2" xfId="2" applyNumberFormat="1" applyFont="1" applyFill="1" applyBorder="1" applyAlignment="1">
      <alignment horizontal="left" vertical="center" wrapText="1"/>
    </xf>
    <xf numFmtId="4" fontId="18" fillId="0" borderId="2" xfId="2" applyNumberFormat="1" applyFont="1" applyFill="1" applyBorder="1" applyAlignment="1">
      <alignment horizontal="center" vertical="center" wrapText="1"/>
    </xf>
    <xf numFmtId="4" fontId="1" fillId="0" borderId="2" xfId="4" applyNumberFormat="1" applyFont="1" applyFill="1" applyBorder="1" applyAlignment="1">
      <alignment horizontal="right" vertical="center" wrapText="1"/>
    </xf>
    <xf numFmtId="167" fontId="1" fillId="0" borderId="2" xfId="1" applyNumberFormat="1" applyFont="1" applyFill="1" applyBorder="1" applyAlignment="1">
      <alignment horizontal="right" vertical="center" wrapText="1"/>
    </xf>
    <xf numFmtId="164" fontId="1" fillId="0" borderId="2" xfId="1" applyNumberFormat="1" applyFont="1" applyFill="1" applyBorder="1" applyAlignment="1">
      <alignment horizontal="right" vertical="center" wrapText="1"/>
    </xf>
    <xf numFmtId="4" fontId="1" fillId="0" borderId="2" xfId="4" applyNumberFormat="1" applyFont="1" applyFill="1" applyBorder="1" applyAlignment="1">
      <alignment horizontal="center" vertical="center" wrapText="1"/>
    </xf>
    <xf numFmtId="0" fontId="1" fillId="0" borderId="0" xfId="2" applyFont="1" applyFill="1"/>
    <xf numFmtId="0" fontId="22" fillId="0" borderId="0" xfId="2" applyFont="1" applyFill="1"/>
    <xf numFmtId="164" fontId="1" fillId="0" borderId="2" xfId="2" applyNumberFormat="1" applyFont="1" applyFill="1" applyBorder="1" applyAlignment="1">
      <alignment horizontal="right" vertical="center" wrapText="1"/>
    </xf>
    <xf numFmtId="4" fontId="22" fillId="0" borderId="2" xfId="2" applyNumberFormat="1" applyFont="1" applyFill="1" applyBorder="1" applyAlignment="1">
      <alignment horizontal="left" vertical="center" wrapText="1"/>
    </xf>
    <xf numFmtId="4" fontId="23" fillId="0" borderId="2" xfId="2" applyNumberFormat="1" applyFont="1" applyFill="1" applyBorder="1" applyAlignment="1">
      <alignment horizontal="center" vertical="center" wrapText="1"/>
    </xf>
    <xf numFmtId="167" fontId="22" fillId="0" borderId="2" xfId="1" applyNumberFormat="1" applyFont="1" applyFill="1" applyBorder="1" applyAlignment="1">
      <alignment horizontal="right" vertical="center" wrapText="1"/>
    </xf>
    <xf numFmtId="164" fontId="22" fillId="0" borderId="2" xfId="1" applyNumberFormat="1" applyFont="1" applyFill="1" applyBorder="1" applyAlignment="1">
      <alignment horizontal="right" vertical="center" wrapText="1"/>
    </xf>
    <xf numFmtId="3" fontId="15" fillId="0" borderId="2" xfId="2" applyNumberFormat="1" applyFont="1" applyFill="1" applyBorder="1" applyAlignment="1">
      <alignment horizontal="center" vertical="center" wrapText="1"/>
    </xf>
    <xf numFmtId="4" fontId="15" fillId="0" borderId="2" xfId="2" applyNumberFormat="1" applyFont="1" applyFill="1" applyBorder="1" applyAlignment="1">
      <alignment horizontal="left" vertical="center" wrapText="1"/>
    </xf>
    <xf numFmtId="4" fontId="20" fillId="0" borderId="2" xfId="2" applyNumberFormat="1" applyFont="1" applyFill="1" applyBorder="1" applyAlignment="1">
      <alignment horizontal="center" vertical="center" wrapText="1"/>
    </xf>
    <xf numFmtId="3" fontId="10" fillId="0" borderId="2" xfId="2" applyNumberFormat="1" applyFont="1" applyFill="1" applyBorder="1" applyAlignment="1">
      <alignment horizontal="center" vertical="center"/>
    </xf>
    <xf numFmtId="0" fontId="10" fillId="0" borderId="2" xfId="2" applyFont="1" applyFill="1" applyBorder="1" applyAlignment="1">
      <alignment horizontal="left" vertical="center"/>
    </xf>
    <xf numFmtId="167" fontId="10" fillId="0" borderId="2" xfId="1" applyNumberFormat="1" applyFont="1" applyFill="1" applyBorder="1" applyAlignment="1">
      <alignment horizontal="right" vertical="center"/>
    </xf>
    <xf numFmtId="164" fontId="10" fillId="0" borderId="2" xfId="1" applyNumberFormat="1" applyFont="1" applyFill="1" applyBorder="1" applyAlignment="1">
      <alignment horizontal="right" vertical="center"/>
    </xf>
    <xf numFmtId="164" fontId="10" fillId="0" borderId="2" xfId="2" applyNumberFormat="1" applyFont="1" applyFill="1" applyBorder="1" applyAlignment="1">
      <alignment horizontal="center" vertical="center"/>
    </xf>
    <xf numFmtId="3" fontId="2" fillId="0" borderId="2" xfId="2" applyNumberFormat="1" applyFont="1" applyFill="1" applyBorder="1" applyAlignment="1">
      <alignment horizontal="center" vertical="center"/>
    </xf>
    <xf numFmtId="0" fontId="2" fillId="0" borderId="2" xfId="2" applyFont="1" applyFill="1" applyBorder="1" applyAlignment="1">
      <alignment horizontal="left" vertical="center"/>
    </xf>
    <xf numFmtId="167" fontId="2" fillId="0" borderId="2" xfId="1" applyNumberFormat="1" applyFont="1" applyFill="1" applyBorder="1" applyAlignment="1">
      <alignment horizontal="right" vertical="center"/>
    </xf>
    <xf numFmtId="164" fontId="2" fillId="0" borderId="2" xfId="1" applyNumberFormat="1" applyFont="1" applyFill="1" applyBorder="1" applyAlignment="1">
      <alignment horizontal="right" vertical="center"/>
    </xf>
    <xf numFmtId="164" fontId="2" fillId="0" borderId="2" xfId="2" applyNumberFormat="1" applyFont="1" applyFill="1" applyBorder="1" applyAlignment="1">
      <alignment horizontal="center" vertical="center"/>
    </xf>
    <xf numFmtId="0" fontId="10" fillId="0" borderId="2" xfId="2" applyFont="1" applyFill="1" applyBorder="1" applyAlignment="1">
      <alignment horizontal="center" vertical="center"/>
    </xf>
    <xf numFmtId="0" fontId="2" fillId="0" borderId="2" xfId="2" applyFont="1" applyFill="1" applyBorder="1" applyAlignment="1">
      <alignment horizontal="center" vertical="center"/>
    </xf>
    <xf numFmtId="164" fontId="15" fillId="0" borderId="2" xfId="1" applyNumberFormat="1" applyFont="1" applyFill="1" applyBorder="1" applyAlignment="1">
      <alignment horizontal="right" vertical="center" wrapText="1"/>
    </xf>
    <xf numFmtId="43" fontId="2" fillId="0" borderId="0" xfId="1" applyFont="1" applyFill="1" applyAlignment="1">
      <alignment vertical="center"/>
    </xf>
    <xf numFmtId="43" fontId="2" fillId="0" borderId="2" xfId="1" applyFont="1" applyFill="1" applyBorder="1" applyAlignment="1">
      <alignment horizontal="center" vertical="center"/>
    </xf>
    <xf numFmtId="164" fontId="2" fillId="0" borderId="5" xfId="1" applyNumberFormat="1" applyFont="1" applyFill="1" applyBorder="1" applyAlignment="1">
      <alignment horizontal="right" vertical="center"/>
    </xf>
    <xf numFmtId="164" fontId="2" fillId="0" borderId="5" xfId="2" applyNumberFormat="1" applyFont="1" applyFill="1" applyBorder="1" applyAlignment="1">
      <alignment horizontal="center" vertical="center"/>
    </xf>
    <xf numFmtId="43" fontId="10" fillId="0" borderId="2" xfId="1" applyFont="1" applyFill="1" applyBorder="1" applyAlignment="1">
      <alignment horizontal="center" vertical="center"/>
    </xf>
    <xf numFmtId="43" fontId="10" fillId="0" borderId="0" xfId="1" applyFont="1" applyFill="1" applyAlignment="1">
      <alignment vertical="center"/>
    </xf>
    <xf numFmtId="3" fontId="10" fillId="0" borderId="2" xfId="2" applyNumberFormat="1" applyFont="1" applyFill="1" applyBorder="1" applyAlignment="1">
      <alignment horizontal="center" vertical="center" wrapText="1"/>
    </xf>
    <xf numFmtId="4" fontId="10" fillId="0" borderId="2" xfId="2" applyNumberFormat="1" applyFont="1" applyFill="1" applyBorder="1" applyAlignment="1">
      <alignment horizontal="left" vertical="center" wrapText="1"/>
    </xf>
    <xf numFmtId="4" fontId="17" fillId="0" borderId="2" xfId="2" applyNumberFormat="1" applyFont="1" applyFill="1" applyBorder="1" applyAlignment="1">
      <alignment horizontal="center" vertical="center" wrapText="1"/>
    </xf>
    <xf numFmtId="4" fontId="10" fillId="0" borderId="2" xfId="4" applyNumberFormat="1" applyFont="1" applyFill="1" applyBorder="1" applyAlignment="1">
      <alignment horizontal="center" vertical="center" wrapText="1"/>
    </xf>
    <xf numFmtId="0" fontId="2" fillId="0" borderId="2" xfId="12" applyFont="1" applyFill="1" applyBorder="1" applyAlignment="1">
      <alignment vertical="center" wrapText="1"/>
    </xf>
    <xf numFmtId="167" fontId="10" fillId="0" borderId="3" xfId="1" applyNumberFormat="1" applyFont="1" applyFill="1" applyBorder="1" applyAlignment="1">
      <alignment horizontal="center" vertical="center" wrapText="1"/>
    </xf>
    <xf numFmtId="167" fontId="10" fillId="0" borderId="4" xfId="1"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5" fillId="0" borderId="0" xfId="3" applyFont="1" applyFill="1" applyAlignment="1">
      <alignment horizontal="center" vertical="center"/>
    </xf>
    <xf numFmtId="3" fontId="10" fillId="0" borderId="2" xfId="2" applyNumberFormat="1" applyFont="1" applyFill="1" applyBorder="1" applyAlignment="1">
      <alignment horizontal="center" vertical="center" wrapText="1"/>
    </xf>
    <xf numFmtId="4" fontId="10" fillId="0" borderId="2" xfId="2" applyNumberFormat="1" applyFont="1" applyFill="1" applyBorder="1" applyAlignment="1">
      <alignment horizontal="left" vertical="center" wrapText="1"/>
    </xf>
    <xf numFmtId="4" fontId="17" fillId="0" borderId="2" xfId="2" applyNumberFormat="1" applyFont="1" applyFill="1" applyBorder="1" applyAlignment="1">
      <alignment horizontal="center" vertical="center" wrapText="1"/>
    </xf>
    <xf numFmtId="4" fontId="10" fillId="0" borderId="2" xfId="4" applyNumberFormat="1" applyFont="1" applyFill="1" applyBorder="1" applyAlignment="1">
      <alignment horizontal="center" vertical="center" wrapText="1"/>
    </xf>
    <xf numFmtId="167" fontId="10" fillId="0" borderId="5" xfId="1" applyNumberFormat="1" applyFont="1" applyFill="1" applyBorder="1" applyAlignment="1">
      <alignment horizontal="center" vertical="center" wrapText="1"/>
    </xf>
    <xf numFmtId="167" fontId="10" fillId="0" borderId="6" xfId="1" applyNumberFormat="1" applyFont="1" applyFill="1" applyBorder="1" applyAlignment="1">
      <alignment horizontal="center" vertical="center" wrapText="1"/>
    </xf>
    <xf numFmtId="3" fontId="25" fillId="0" borderId="7" xfId="0" applyNumberFormat="1" applyFont="1" applyFill="1" applyBorder="1" applyAlignment="1">
      <alignment horizontal="center" vertical="center" wrapText="1"/>
    </xf>
    <xf numFmtId="0" fontId="25" fillId="0" borderId="7" xfId="0" applyFont="1" applyFill="1" applyBorder="1" applyAlignment="1">
      <alignment horizontal="left" vertical="center" wrapText="1"/>
    </xf>
    <xf numFmtId="4" fontId="25" fillId="0" borderId="7" xfId="0" applyNumberFormat="1" applyFont="1" applyFill="1" applyBorder="1" applyAlignment="1">
      <alignment horizontal="center" vertical="center" wrapText="1"/>
    </xf>
    <xf numFmtId="0" fontId="25" fillId="0" borderId="7" xfId="0" applyFont="1" applyFill="1" applyBorder="1" applyAlignment="1">
      <alignment horizontal="right" vertical="center" wrapText="1"/>
    </xf>
    <xf numFmtId="0" fontId="25" fillId="0" borderId="7" xfId="0" quotePrefix="1" applyFont="1" applyFill="1" applyBorder="1" applyAlignment="1">
      <alignment horizontal="right" vertical="center"/>
    </xf>
    <xf numFmtId="164" fontId="25" fillId="0" borderId="7" xfId="0" applyNumberFormat="1" applyFont="1" applyFill="1" applyBorder="1" applyAlignment="1">
      <alignment horizontal="right" vertical="center"/>
    </xf>
    <xf numFmtId="4" fontId="25" fillId="0" borderId="7" xfId="0" applyNumberFormat="1" applyFont="1" applyFill="1" applyBorder="1" applyAlignment="1">
      <alignment horizontal="left" vertical="center" wrapText="1"/>
    </xf>
    <xf numFmtId="4" fontId="25" fillId="0" borderId="7" xfId="0" applyNumberFormat="1" applyFont="1" applyFill="1" applyBorder="1" applyAlignment="1">
      <alignment horizontal="right" vertical="center" wrapText="1"/>
    </xf>
    <xf numFmtId="167" fontId="25" fillId="0" borderId="7" xfId="0" applyNumberFormat="1" applyFont="1" applyFill="1" applyBorder="1" applyAlignment="1">
      <alignment horizontal="right" vertical="center"/>
    </xf>
    <xf numFmtId="164" fontId="25" fillId="0" borderId="7" xfId="0" applyNumberFormat="1" applyFont="1" applyFill="1" applyBorder="1" applyAlignment="1">
      <alignment horizontal="right" vertical="center" wrapText="1"/>
    </xf>
    <xf numFmtId="171" fontId="25" fillId="0" borderId="7" xfId="0" applyNumberFormat="1" applyFont="1" applyFill="1" applyBorder="1" applyAlignment="1">
      <alignment horizontal="right" vertical="center"/>
    </xf>
    <xf numFmtId="172" fontId="25" fillId="0" borderId="7" xfId="0" applyNumberFormat="1" applyFont="1" applyFill="1" applyBorder="1" applyAlignment="1">
      <alignment horizontal="right" vertical="center"/>
    </xf>
    <xf numFmtId="3" fontId="24" fillId="0" borderId="7" xfId="0" quotePrefix="1" applyNumberFormat="1" applyFont="1" applyFill="1" applyBorder="1" applyAlignment="1">
      <alignment horizontal="center" vertical="center" wrapText="1"/>
    </xf>
    <xf numFmtId="4" fontId="24" fillId="0" borderId="7" xfId="0" applyNumberFormat="1" applyFont="1" applyFill="1" applyBorder="1" applyAlignment="1">
      <alignment horizontal="left" vertical="center" wrapText="1"/>
    </xf>
    <xf numFmtId="4" fontId="24" fillId="0" borderId="7" xfId="0" applyNumberFormat="1" applyFont="1" applyFill="1" applyBorder="1" applyAlignment="1">
      <alignment horizontal="center" vertical="center" wrapText="1"/>
    </xf>
    <xf numFmtId="167" fontId="24" fillId="0" borderId="7" xfId="0" applyNumberFormat="1" applyFont="1" applyFill="1" applyBorder="1" applyAlignment="1">
      <alignment horizontal="right" vertical="center" wrapText="1"/>
    </xf>
    <xf numFmtId="0" fontId="25" fillId="0" borderId="7"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27" fillId="0" borderId="7" xfId="0" applyFont="1" applyFill="1" applyBorder="1" applyAlignment="1">
      <alignment vertical="center" wrapText="1"/>
    </xf>
    <xf numFmtId="0" fontId="2" fillId="0" borderId="7" xfId="0" applyFont="1" applyFill="1" applyBorder="1" applyAlignment="1">
      <alignment horizontal="right" vertical="center" wrapText="1"/>
    </xf>
    <xf numFmtId="10" fontId="27" fillId="0" borderId="7" xfId="0" applyNumberFormat="1" applyFont="1" applyFill="1" applyBorder="1" applyAlignment="1">
      <alignment vertical="center" wrapText="1"/>
    </xf>
    <xf numFmtId="3" fontId="10" fillId="0" borderId="8" xfId="0" quotePrefix="1"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4" fontId="10" fillId="0" borderId="8" xfId="0" applyNumberFormat="1" applyFont="1" applyFill="1" applyBorder="1" applyAlignment="1">
      <alignment horizontal="center" vertical="center" wrapText="1"/>
    </xf>
    <xf numFmtId="167" fontId="10" fillId="0" borderId="8" xfId="0" applyNumberFormat="1" applyFont="1" applyFill="1" applyBorder="1" applyAlignment="1">
      <alignment horizontal="right" vertical="center" wrapText="1"/>
    </xf>
    <xf numFmtId="164" fontId="2" fillId="0" borderId="8" xfId="0" applyNumberFormat="1" applyFont="1" applyFill="1" applyBorder="1" applyAlignment="1">
      <alignment horizontal="right" vertical="center" wrapText="1"/>
    </xf>
    <xf numFmtId="167" fontId="2" fillId="0" borderId="8" xfId="0" applyNumberFormat="1" applyFont="1" applyFill="1" applyBorder="1" applyAlignment="1">
      <alignment horizontal="right" vertical="center"/>
    </xf>
    <xf numFmtId="164" fontId="2" fillId="0" borderId="8" xfId="0" applyNumberFormat="1" applyFont="1" applyFill="1" applyBorder="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27" fillId="0" borderId="2" xfId="0" applyFont="1" applyFill="1" applyBorder="1" applyAlignment="1">
      <alignment vertical="center" wrapText="1"/>
    </xf>
    <xf numFmtId="164" fontId="2" fillId="0" borderId="7" xfId="0" applyNumberFormat="1" applyFont="1" applyFill="1" applyBorder="1" applyAlignment="1">
      <alignment horizontal="right" vertical="center"/>
    </xf>
    <xf numFmtId="0" fontId="5"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164" fontId="2" fillId="0" borderId="7"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3" fontId="18" fillId="0" borderId="2" xfId="16" applyNumberFormat="1" applyFont="1" applyFill="1" applyBorder="1" applyAlignment="1">
      <alignment horizontal="center" vertical="center" wrapText="1"/>
    </xf>
    <xf numFmtId="3" fontId="5" fillId="0" borderId="2" xfId="2" applyNumberFormat="1" applyFont="1" applyFill="1" applyBorder="1" applyAlignment="1">
      <alignment horizontal="center" vertical="center" wrapText="1"/>
    </xf>
    <xf numFmtId="3" fontId="1" fillId="0" borderId="2" xfId="16" applyNumberFormat="1" applyFont="1" applyFill="1" applyBorder="1" applyAlignment="1">
      <alignment horizontal="center" vertical="center" wrapText="1"/>
    </xf>
    <xf numFmtId="3" fontId="1" fillId="0" borderId="2" xfId="0" applyNumberFormat="1" applyFont="1" applyFill="1" applyBorder="1" applyAlignment="1">
      <alignment horizontal="left" vertical="center" wrapText="1"/>
    </xf>
    <xf numFmtId="3" fontId="1" fillId="0" borderId="5" xfId="16" applyNumberFormat="1" applyFont="1" applyFill="1" applyBorder="1" applyAlignment="1">
      <alignment horizontal="center" vertical="center" wrapText="1"/>
    </xf>
    <xf numFmtId="3" fontId="1" fillId="0" borderId="2" xfId="16" applyNumberFormat="1" applyFont="1" applyFill="1" applyBorder="1" applyAlignment="1">
      <alignment horizontal="left" vertical="center" wrapText="1"/>
    </xf>
    <xf numFmtId="3" fontId="1" fillId="0" borderId="6" xfId="16" applyNumberFormat="1" applyFont="1" applyFill="1" applyBorder="1" applyAlignment="1">
      <alignment horizontal="center" vertical="center" wrapText="1"/>
    </xf>
    <xf numFmtId="3" fontId="1" fillId="0" borderId="2" xfId="16" quotePrefix="1"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5" fillId="0" borderId="2" xfId="16" quotePrefix="1" applyNumberFormat="1" applyFont="1" applyFill="1" applyBorder="1" applyAlignment="1">
      <alignment horizontal="center" vertical="center" wrapText="1"/>
    </xf>
    <xf numFmtId="3" fontId="15" fillId="0" borderId="2" xfId="16" applyNumberFormat="1" applyFont="1" applyFill="1" applyBorder="1" applyAlignment="1">
      <alignment horizontal="left" vertical="center" wrapText="1"/>
    </xf>
    <xf numFmtId="3" fontId="20" fillId="0" borderId="2" xfId="0" applyNumberFormat="1" applyFont="1" applyFill="1" applyBorder="1" applyAlignment="1">
      <alignment horizontal="center" vertical="center" wrapText="1"/>
    </xf>
    <xf numFmtId="3" fontId="1" fillId="0" borderId="2" xfId="16" applyNumberFormat="1" applyFont="1" applyFill="1" applyBorder="1" applyAlignment="1">
      <alignment horizontal="justify" vertical="center" wrapText="1"/>
    </xf>
    <xf numFmtId="3" fontId="1" fillId="0" borderId="2" xfId="0" applyNumberFormat="1" applyFont="1" applyFill="1" applyBorder="1" applyAlignment="1">
      <alignment horizontal="center" vertical="center" wrapText="1"/>
    </xf>
    <xf numFmtId="0" fontId="2" fillId="0" borderId="2" xfId="3" applyFont="1" applyFill="1" applyBorder="1" applyAlignment="1">
      <alignment horizontal="left" vertical="center" wrapText="1"/>
    </xf>
    <xf numFmtId="0" fontId="2" fillId="0" borderId="2" xfId="3"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1" fillId="0" borderId="2" xfId="17" applyNumberFormat="1" applyFont="1" applyFill="1" applyBorder="1" applyAlignment="1">
      <alignment horizontal="center" vertical="center" wrapText="1"/>
    </xf>
    <xf numFmtId="0" fontId="2" fillId="0" borderId="2" xfId="0" applyFont="1" applyFill="1" applyBorder="1" applyAlignment="1">
      <alignment horizontal="justify" vertical="center"/>
    </xf>
    <xf numFmtId="3" fontId="24" fillId="0" borderId="7" xfId="0" applyNumberFormat="1" applyFont="1" applyFill="1" applyBorder="1" applyAlignment="1">
      <alignment horizontal="center" vertical="center"/>
    </xf>
    <xf numFmtId="0" fontId="24" fillId="0" borderId="7" xfId="0" applyFont="1" applyFill="1" applyBorder="1" applyAlignment="1">
      <alignment horizontal="left" vertical="center"/>
    </xf>
    <xf numFmtId="0" fontId="24" fillId="0" borderId="7" xfId="0" applyFont="1" applyFill="1" applyBorder="1" applyAlignment="1">
      <alignment horizontal="center" vertical="center"/>
    </xf>
    <xf numFmtId="167" fontId="24" fillId="0" borderId="7" xfId="0" applyNumberFormat="1" applyFont="1" applyFill="1" applyBorder="1" applyAlignment="1">
      <alignment horizontal="right" vertical="center"/>
    </xf>
    <xf numFmtId="164" fontId="24" fillId="0" borderId="7" xfId="0" applyNumberFormat="1" applyFont="1" applyFill="1" applyBorder="1" applyAlignment="1">
      <alignment horizontal="right" vertical="center" wrapText="1"/>
    </xf>
    <xf numFmtId="3" fontId="24" fillId="0" borderId="7" xfId="0" applyNumberFormat="1" applyFont="1" applyFill="1" applyBorder="1" applyAlignment="1">
      <alignment horizontal="center" vertical="center" wrapText="1"/>
    </xf>
    <xf numFmtId="0" fontId="24" fillId="0" borderId="7" xfId="0" applyFont="1" applyFill="1" applyBorder="1" applyAlignment="1">
      <alignment horizontal="right" vertical="center" wrapText="1"/>
    </xf>
    <xf numFmtId="167" fontId="25" fillId="0" borderId="7" xfId="0" applyNumberFormat="1" applyFont="1" applyFill="1" applyBorder="1" applyAlignment="1">
      <alignment horizontal="right" vertical="center" wrapText="1"/>
    </xf>
    <xf numFmtId="9" fontId="27" fillId="0" borderId="7" xfId="0" applyNumberFormat="1" applyFont="1" applyFill="1" applyBorder="1" applyAlignment="1">
      <alignment vertical="center" wrapText="1"/>
    </xf>
    <xf numFmtId="2" fontId="27" fillId="0" borderId="7" xfId="0" applyNumberFormat="1" applyFont="1" applyFill="1" applyBorder="1" applyAlignment="1">
      <alignment vertical="center" wrapText="1"/>
    </xf>
    <xf numFmtId="2" fontId="27" fillId="0" borderId="2" xfId="0" applyNumberFormat="1" applyFont="1" applyFill="1" applyBorder="1" applyAlignment="1">
      <alignment vertical="center" wrapText="1"/>
    </xf>
    <xf numFmtId="164" fontId="27" fillId="0" borderId="7" xfId="0" applyNumberFormat="1" applyFont="1" applyFill="1" applyBorder="1" applyAlignment="1">
      <alignment vertical="center" wrapText="1"/>
    </xf>
    <xf numFmtId="164" fontId="27" fillId="0" borderId="2" xfId="0" applyNumberFormat="1" applyFont="1" applyFill="1" applyBorder="1" applyAlignment="1">
      <alignment vertical="center" wrapText="1"/>
    </xf>
    <xf numFmtId="4" fontId="2" fillId="0" borderId="7" xfId="0" applyNumberFormat="1" applyFont="1" applyFill="1" applyBorder="1" applyAlignment="1">
      <alignment horizontal="right" vertical="center" wrapText="1"/>
    </xf>
    <xf numFmtId="3" fontId="2" fillId="0" borderId="7" xfId="0" applyNumberFormat="1" applyFont="1" applyFill="1" applyBorder="1" applyAlignment="1">
      <alignment horizontal="right" vertical="center" wrapText="1"/>
    </xf>
  </cellXfs>
  <cellStyles count="18">
    <cellStyle name="Comma" xfId="1" builtinId="3"/>
    <cellStyle name="Comma 2" xfId="11" xr:uid="{3149695A-B806-485D-BDF5-2CEF39FE592E}"/>
    <cellStyle name="Comma 27" xfId="5" xr:uid="{00000000-0005-0000-0000-000002000000}"/>
    <cellStyle name="Ledger 17 x 11 in" xfId="3" xr:uid="{00000000-0005-0000-0000-000003000000}"/>
    <cellStyle name="Ledger 17 x 11 in 2" xfId="9" xr:uid="{00000000-0005-0000-0000-000004000000}"/>
    <cellStyle name="Ledger 17 x 11 in 2_Bieu ke hoach 2012 (12112011)" xfId="16" xr:uid="{49F7C07C-7831-41C9-B003-584BF6F39CFB}"/>
    <cellStyle name="Ledger 17 x 11 in 3" xfId="6" xr:uid="{00000000-0005-0000-0000-000005000000}"/>
    <cellStyle name="Normal" xfId="0" builtinId="0"/>
    <cellStyle name="Normal 14" xfId="2" xr:uid="{00000000-0005-0000-0000-000007000000}"/>
    <cellStyle name="Normal 2" xfId="12" xr:uid="{E1C9949C-1186-4124-976B-4FE0F893A353}"/>
    <cellStyle name="Normal 2 3" xfId="8" xr:uid="{00000000-0005-0000-0000-000008000000}"/>
    <cellStyle name="Normal 3" xfId="14" xr:uid="{13DDF889-9C2C-45EC-839C-A6283E774ED6}"/>
    <cellStyle name="Normal 5" xfId="15" xr:uid="{6B7641D7-483A-4DAE-BE71-BA5FBEF290CA}"/>
    <cellStyle name="Normal 5 2" xfId="10" xr:uid="{00000000-0005-0000-0000-000009000000}"/>
    <cellStyle name="Normal 8 3 2" xfId="13" xr:uid="{4E40E7E6-EE49-4BB7-9531-D9965E682ED3}"/>
    <cellStyle name="Normal_QĐ TẠM GIAO 2013 (version 1)" xfId="4" xr:uid="{00000000-0005-0000-0000-00000C000000}"/>
    <cellStyle name="Normal_Sheet1" xfId="17" xr:uid="{5261AC2D-2AF5-4FA6-BE08-9315ABA32FF0}"/>
    <cellStyle name="Normal_Sheet1 3" xfId="7"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2A41-061D-4863-9721-265520D68511}">
  <dimension ref="A2:Q198"/>
  <sheetViews>
    <sheetView tabSelected="1" zoomScale="70" zoomScaleNormal="70" zoomScaleSheetLayoutView="100" workbookViewId="0">
      <pane ySplit="7" topLeftCell="A8" activePane="bottomLeft" state="frozen"/>
      <selection pane="bottomLeft" activeCell="G6" sqref="G6:G7"/>
    </sheetView>
  </sheetViews>
  <sheetFormatPr defaultRowHeight="15.6"/>
  <cols>
    <col min="1" max="1" width="10.109375" style="31" customWidth="1"/>
    <col min="2" max="2" width="30.44140625" style="32" customWidth="1"/>
    <col min="3" max="3" width="10.33203125" style="86" customWidth="1"/>
    <col min="4" max="4" width="10.21875" style="36" customWidth="1"/>
    <col min="5" max="5" width="11.88671875" style="3" customWidth="1"/>
    <col min="6" max="6" width="12.44140625" style="36" customWidth="1"/>
    <col min="7" max="7" width="13.77734375" style="36" customWidth="1"/>
    <col min="8" max="8" width="13.44140625" style="3" customWidth="1"/>
    <col min="9" max="11" width="13" style="3" customWidth="1"/>
    <col min="12" max="12" width="8.77734375" style="33" customWidth="1"/>
    <col min="13" max="13" width="14.5546875" style="18" customWidth="1"/>
    <col min="14" max="14" width="4.88671875" style="18" customWidth="1"/>
    <col min="15" max="179" width="9.109375" style="18"/>
    <col min="180" max="180" width="5.44140625" style="18" customWidth="1"/>
    <col min="181" max="181" width="54.109375" style="18" customWidth="1"/>
    <col min="182" max="182" width="9.6640625" style="18" customWidth="1"/>
    <col min="183" max="187" width="0" style="18" hidden="1" customWidth="1"/>
    <col min="188" max="190" width="12.6640625" style="18" customWidth="1"/>
    <col min="191" max="194" width="0" style="18" hidden="1" customWidth="1"/>
    <col min="195" max="196" width="13.6640625" style="18" customWidth="1"/>
    <col min="197" max="197" width="13.109375" style="18" bestFit="1" customWidth="1"/>
    <col min="198" max="435" width="9.109375" style="18"/>
    <col min="436" max="436" width="5.44140625" style="18" customWidth="1"/>
    <col min="437" max="437" width="54.109375" style="18" customWidth="1"/>
    <col min="438" max="438" width="9.6640625" style="18" customWidth="1"/>
    <col min="439" max="443" width="0" style="18" hidden="1" customWidth="1"/>
    <col min="444" max="446" width="12.6640625" style="18" customWidth="1"/>
    <col min="447" max="450" width="0" style="18" hidden="1" customWidth="1"/>
    <col min="451" max="452" width="13.6640625" style="18" customWidth="1"/>
    <col min="453" max="453" width="13.109375" style="18" bestFit="1" customWidth="1"/>
    <col min="454" max="691" width="9.109375" style="18"/>
    <col min="692" max="692" width="5.44140625" style="18" customWidth="1"/>
    <col min="693" max="693" width="54.109375" style="18" customWidth="1"/>
    <col min="694" max="694" width="9.6640625" style="18" customWidth="1"/>
    <col min="695" max="699" width="0" style="18" hidden="1" customWidth="1"/>
    <col min="700" max="702" width="12.6640625" style="18" customWidth="1"/>
    <col min="703" max="706" width="0" style="18" hidden="1" customWidth="1"/>
    <col min="707" max="708" width="13.6640625" style="18" customWidth="1"/>
    <col min="709" max="709" width="13.109375" style="18" bestFit="1" customWidth="1"/>
    <col min="710" max="947" width="9.109375" style="18"/>
    <col min="948" max="948" width="5.44140625" style="18" customWidth="1"/>
    <col min="949" max="949" width="54.109375" style="18" customWidth="1"/>
    <col min="950" max="950" width="9.6640625" style="18" customWidth="1"/>
    <col min="951" max="955" width="0" style="18" hidden="1" customWidth="1"/>
    <col min="956" max="958" width="12.6640625" style="18" customWidth="1"/>
    <col min="959" max="962" width="0" style="18" hidden="1" customWidth="1"/>
    <col min="963" max="964" width="13.6640625" style="18" customWidth="1"/>
    <col min="965" max="965" width="13.109375" style="18" bestFit="1" customWidth="1"/>
    <col min="966" max="1203" width="9.109375" style="18"/>
    <col min="1204" max="1204" width="5.44140625" style="18" customWidth="1"/>
    <col min="1205" max="1205" width="54.109375" style="18" customWidth="1"/>
    <col min="1206" max="1206" width="9.6640625" style="18" customWidth="1"/>
    <col min="1207" max="1211" width="0" style="18" hidden="1" customWidth="1"/>
    <col min="1212" max="1214" width="12.6640625" style="18" customWidth="1"/>
    <col min="1215" max="1218" width="0" style="18" hidden="1" customWidth="1"/>
    <col min="1219" max="1220" width="13.6640625" style="18" customWidth="1"/>
    <col min="1221" max="1221" width="13.109375" style="18" bestFit="1" customWidth="1"/>
    <col min="1222" max="1459" width="9.109375" style="18"/>
    <col min="1460" max="1460" width="5.44140625" style="18" customWidth="1"/>
    <col min="1461" max="1461" width="54.109375" style="18" customWidth="1"/>
    <col min="1462" max="1462" width="9.6640625" style="18" customWidth="1"/>
    <col min="1463" max="1467" width="0" style="18" hidden="1" customWidth="1"/>
    <col min="1468" max="1470" width="12.6640625" style="18" customWidth="1"/>
    <col min="1471" max="1474" width="0" style="18" hidden="1" customWidth="1"/>
    <col min="1475" max="1476" width="13.6640625" style="18" customWidth="1"/>
    <col min="1477" max="1477" width="13.109375" style="18" bestFit="1" customWidth="1"/>
    <col min="1478" max="1715" width="9.109375" style="18"/>
    <col min="1716" max="1716" width="5.44140625" style="18" customWidth="1"/>
    <col min="1717" max="1717" width="54.109375" style="18" customWidth="1"/>
    <col min="1718" max="1718" width="9.6640625" style="18" customWidth="1"/>
    <col min="1719" max="1723" width="0" style="18" hidden="1" customWidth="1"/>
    <col min="1724" max="1726" width="12.6640625" style="18" customWidth="1"/>
    <col min="1727" max="1730" width="0" style="18" hidden="1" customWidth="1"/>
    <col min="1731" max="1732" width="13.6640625" style="18" customWidth="1"/>
    <col min="1733" max="1733" width="13.109375" style="18" bestFit="1" customWidth="1"/>
    <col min="1734" max="1971" width="9.109375" style="18"/>
    <col min="1972" max="1972" width="5.44140625" style="18" customWidth="1"/>
    <col min="1973" max="1973" width="54.109375" style="18" customWidth="1"/>
    <col min="1974" max="1974" width="9.6640625" style="18" customWidth="1"/>
    <col min="1975" max="1979" width="0" style="18" hidden="1" customWidth="1"/>
    <col min="1980" max="1982" width="12.6640625" style="18" customWidth="1"/>
    <col min="1983" max="1986" width="0" style="18" hidden="1" customWidth="1"/>
    <col min="1987" max="1988" width="13.6640625" style="18" customWidth="1"/>
    <col min="1989" max="1989" width="13.109375" style="18" bestFit="1" customWidth="1"/>
    <col min="1990" max="2227" width="9.109375" style="18"/>
    <col min="2228" max="2228" width="5.44140625" style="18" customWidth="1"/>
    <col min="2229" max="2229" width="54.109375" style="18" customWidth="1"/>
    <col min="2230" max="2230" width="9.6640625" style="18" customWidth="1"/>
    <col min="2231" max="2235" width="0" style="18" hidden="1" customWidth="1"/>
    <col min="2236" max="2238" width="12.6640625" style="18" customWidth="1"/>
    <col min="2239" max="2242" width="0" style="18" hidden="1" customWidth="1"/>
    <col min="2243" max="2244" width="13.6640625" style="18" customWidth="1"/>
    <col min="2245" max="2245" width="13.109375" style="18" bestFit="1" customWidth="1"/>
    <col min="2246" max="2483" width="9.109375" style="18"/>
    <col min="2484" max="2484" width="5.44140625" style="18" customWidth="1"/>
    <col min="2485" max="2485" width="54.109375" style="18" customWidth="1"/>
    <col min="2486" max="2486" width="9.6640625" style="18" customWidth="1"/>
    <col min="2487" max="2491" width="0" style="18" hidden="1" customWidth="1"/>
    <col min="2492" max="2494" width="12.6640625" style="18" customWidth="1"/>
    <col min="2495" max="2498" width="0" style="18" hidden="1" customWidth="1"/>
    <col min="2499" max="2500" width="13.6640625" style="18" customWidth="1"/>
    <col min="2501" max="2501" width="13.109375" style="18" bestFit="1" customWidth="1"/>
    <col min="2502" max="2739" width="9.109375" style="18"/>
    <col min="2740" max="2740" width="5.44140625" style="18" customWidth="1"/>
    <col min="2741" max="2741" width="54.109375" style="18" customWidth="1"/>
    <col min="2742" max="2742" width="9.6640625" style="18" customWidth="1"/>
    <col min="2743" max="2747" width="0" style="18" hidden="1" customWidth="1"/>
    <col min="2748" max="2750" width="12.6640625" style="18" customWidth="1"/>
    <col min="2751" max="2754" width="0" style="18" hidden="1" customWidth="1"/>
    <col min="2755" max="2756" width="13.6640625" style="18" customWidth="1"/>
    <col min="2757" max="2757" width="13.109375" style="18" bestFit="1" customWidth="1"/>
    <col min="2758" max="2995" width="9.109375" style="18"/>
    <col min="2996" max="2996" width="5.44140625" style="18" customWidth="1"/>
    <col min="2997" max="2997" width="54.109375" style="18" customWidth="1"/>
    <col min="2998" max="2998" width="9.6640625" style="18" customWidth="1"/>
    <col min="2999" max="3003" width="0" style="18" hidden="1" customWidth="1"/>
    <col min="3004" max="3006" width="12.6640625" style="18" customWidth="1"/>
    <col min="3007" max="3010" width="0" style="18" hidden="1" customWidth="1"/>
    <col min="3011" max="3012" width="13.6640625" style="18" customWidth="1"/>
    <col min="3013" max="3013" width="13.109375" style="18" bestFit="1" customWidth="1"/>
    <col min="3014" max="3251" width="9.109375" style="18"/>
    <col min="3252" max="3252" width="5.44140625" style="18" customWidth="1"/>
    <col min="3253" max="3253" width="54.109375" style="18" customWidth="1"/>
    <col min="3254" max="3254" width="9.6640625" style="18" customWidth="1"/>
    <col min="3255" max="3259" width="0" style="18" hidden="1" customWidth="1"/>
    <col min="3260" max="3262" width="12.6640625" style="18" customWidth="1"/>
    <col min="3263" max="3266" width="0" style="18" hidden="1" customWidth="1"/>
    <col min="3267" max="3268" width="13.6640625" style="18" customWidth="1"/>
    <col min="3269" max="3269" width="13.109375" style="18" bestFit="1" customWidth="1"/>
    <col min="3270" max="3507" width="9.109375" style="18"/>
    <col min="3508" max="3508" width="5.44140625" style="18" customWidth="1"/>
    <col min="3509" max="3509" width="54.109375" style="18" customWidth="1"/>
    <col min="3510" max="3510" width="9.6640625" style="18" customWidth="1"/>
    <col min="3511" max="3515" width="0" style="18" hidden="1" customWidth="1"/>
    <col min="3516" max="3518" width="12.6640625" style="18" customWidth="1"/>
    <col min="3519" max="3522" width="0" style="18" hidden="1" customWidth="1"/>
    <col min="3523" max="3524" width="13.6640625" style="18" customWidth="1"/>
    <col min="3525" max="3525" width="13.109375" style="18" bestFit="1" customWidth="1"/>
    <col min="3526" max="3763" width="9.109375" style="18"/>
    <col min="3764" max="3764" width="5.44140625" style="18" customWidth="1"/>
    <col min="3765" max="3765" width="54.109375" style="18" customWidth="1"/>
    <col min="3766" max="3766" width="9.6640625" style="18" customWidth="1"/>
    <col min="3767" max="3771" width="0" style="18" hidden="1" customWidth="1"/>
    <col min="3772" max="3774" width="12.6640625" style="18" customWidth="1"/>
    <col min="3775" max="3778" width="0" style="18" hidden="1" customWidth="1"/>
    <col min="3779" max="3780" width="13.6640625" style="18" customWidth="1"/>
    <col min="3781" max="3781" width="13.109375" style="18" bestFit="1" customWidth="1"/>
    <col min="3782" max="4019" width="9.109375" style="18"/>
    <col min="4020" max="4020" width="5.44140625" style="18" customWidth="1"/>
    <col min="4021" max="4021" width="54.109375" style="18" customWidth="1"/>
    <col min="4022" max="4022" width="9.6640625" style="18" customWidth="1"/>
    <col min="4023" max="4027" width="0" style="18" hidden="1" customWidth="1"/>
    <col min="4028" max="4030" width="12.6640625" style="18" customWidth="1"/>
    <col min="4031" max="4034" width="0" style="18" hidden="1" customWidth="1"/>
    <col min="4035" max="4036" width="13.6640625" style="18" customWidth="1"/>
    <col min="4037" max="4037" width="13.109375" style="18" bestFit="1" customWidth="1"/>
    <col min="4038" max="4275" width="9.109375" style="18"/>
    <col min="4276" max="4276" width="5.44140625" style="18" customWidth="1"/>
    <col min="4277" max="4277" width="54.109375" style="18" customWidth="1"/>
    <col min="4278" max="4278" width="9.6640625" style="18" customWidth="1"/>
    <col min="4279" max="4283" width="0" style="18" hidden="1" customWidth="1"/>
    <col min="4284" max="4286" width="12.6640625" style="18" customWidth="1"/>
    <col min="4287" max="4290" width="0" style="18" hidden="1" customWidth="1"/>
    <col min="4291" max="4292" width="13.6640625" style="18" customWidth="1"/>
    <col min="4293" max="4293" width="13.109375" style="18" bestFit="1" customWidth="1"/>
    <col min="4294" max="4531" width="9.109375" style="18"/>
    <col min="4532" max="4532" width="5.44140625" style="18" customWidth="1"/>
    <col min="4533" max="4533" width="54.109375" style="18" customWidth="1"/>
    <col min="4534" max="4534" width="9.6640625" style="18" customWidth="1"/>
    <col min="4535" max="4539" width="0" style="18" hidden="1" customWidth="1"/>
    <col min="4540" max="4542" width="12.6640625" style="18" customWidth="1"/>
    <col min="4543" max="4546" width="0" style="18" hidden="1" customWidth="1"/>
    <col min="4547" max="4548" width="13.6640625" style="18" customWidth="1"/>
    <col min="4549" max="4549" width="13.109375" style="18" bestFit="1" customWidth="1"/>
    <col min="4550" max="4787" width="9.109375" style="18"/>
    <col min="4788" max="4788" width="5.44140625" style="18" customWidth="1"/>
    <col min="4789" max="4789" width="54.109375" style="18" customWidth="1"/>
    <col min="4790" max="4790" width="9.6640625" style="18" customWidth="1"/>
    <col min="4791" max="4795" width="0" style="18" hidden="1" customWidth="1"/>
    <col min="4796" max="4798" width="12.6640625" style="18" customWidth="1"/>
    <col min="4799" max="4802" width="0" style="18" hidden="1" customWidth="1"/>
    <col min="4803" max="4804" width="13.6640625" style="18" customWidth="1"/>
    <col min="4805" max="4805" width="13.109375" style="18" bestFit="1" customWidth="1"/>
    <col min="4806" max="5043" width="9.109375" style="18"/>
    <col min="5044" max="5044" width="5.44140625" style="18" customWidth="1"/>
    <col min="5045" max="5045" width="54.109375" style="18" customWidth="1"/>
    <col min="5046" max="5046" width="9.6640625" style="18" customWidth="1"/>
    <col min="5047" max="5051" width="0" style="18" hidden="1" customWidth="1"/>
    <col min="5052" max="5054" width="12.6640625" style="18" customWidth="1"/>
    <col min="5055" max="5058" width="0" style="18" hidden="1" customWidth="1"/>
    <col min="5059" max="5060" width="13.6640625" style="18" customWidth="1"/>
    <col min="5061" max="5061" width="13.109375" style="18" bestFit="1" customWidth="1"/>
    <col min="5062" max="5299" width="9.109375" style="18"/>
    <col min="5300" max="5300" width="5.44140625" style="18" customWidth="1"/>
    <col min="5301" max="5301" width="54.109375" style="18" customWidth="1"/>
    <col min="5302" max="5302" width="9.6640625" style="18" customWidth="1"/>
    <col min="5303" max="5307" width="0" style="18" hidden="1" customWidth="1"/>
    <col min="5308" max="5310" width="12.6640625" style="18" customWidth="1"/>
    <col min="5311" max="5314" width="0" style="18" hidden="1" customWidth="1"/>
    <col min="5315" max="5316" width="13.6640625" style="18" customWidth="1"/>
    <col min="5317" max="5317" width="13.109375" style="18" bestFit="1" customWidth="1"/>
    <col min="5318" max="5555" width="9.109375" style="18"/>
    <col min="5556" max="5556" width="5.44140625" style="18" customWidth="1"/>
    <col min="5557" max="5557" width="54.109375" style="18" customWidth="1"/>
    <col min="5558" max="5558" width="9.6640625" style="18" customWidth="1"/>
    <col min="5559" max="5563" width="0" style="18" hidden="1" customWidth="1"/>
    <col min="5564" max="5566" width="12.6640625" style="18" customWidth="1"/>
    <col min="5567" max="5570" width="0" style="18" hidden="1" customWidth="1"/>
    <col min="5571" max="5572" width="13.6640625" style="18" customWidth="1"/>
    <col min="5573" max="5573" width="13.109375" style="18" bestFit="1" customWidth="1"/>
    <col min="5574" max="5811" width="9.109375" style="18"/>
    <col min="5812" max="5812" width="5.44140625" style="18" customWidth="1"/>
    <col min="5813" max="5813" width="54.109375" style="18" customWidth="1"/>
    <col min="5814" max="5814" width="9.6640625" style="18" customWidth="1"/>
    <col min="5815" max="5819" width="0" style="18" hidden="1" customWidth="1"/>
    <col min="5820" max="5822" width="12.6640625" style="18" customWidth="1"/>
    <col min="5823" max="5826" width="0" style="18" hidden="1" customWidth="1"/>
    <col min="5827" max="5828" width="13.6640625" style="18" customWidth="1"/>
    <col min="5829" max="5829" width="13.109375" style="18" bestFit="1" customWidth="1"/>
    <col min="5830" max="6067" width="9.109375" style="18"/>
    <col min="6068" max="6068" width="5.44140625" style="18" customWidth="1"/>
    <col min="6069" max="6069" width="54.109375" style="18" customWidth="1"/>
    <col min="6070" max="6070" width="9.6640625" style="18" customWidth="1"/>
    <col min="6071" max="6075" width="0" style="18" hidden="1" customWidth="1"/>
    <col min="6076" max="6078" width="12.6640625" style="18" customWidth="1"/>
    <col min="6079" max="6082" width="0" style="18" hidden="1" customWidth="1"/>
    <col min="6083" max="6084" width="13.6640625" style="18" customWidth="1"/>
    <col min="6085" max="6085" width="13.109375" style="18" bestFit="1" customWidth="1"/>
    <col min="6086" max="6323" width="9.109375" style="18"/>
    <col min="6324" max="6324" width="5.44140625" style="18" customWidth="1"/>
    <col min="6325" max="6325" width="54.109375" style="18" customWidth="1"/>
    <col min="6326" max="6326" width="9.6640625" style="18" customWidth="1"/>
    <col min="6327" max="6331" width="0" style="18" hidden="1" customWidth="1"/>
    <col min="6332" max="6334" width="12.6640625" style="18" customWidth="1"/>
    <col min="6335" max="6338" width="0" style="18" hidden="1" customWidth="1"/>
    <col min="6339" max="6340" width="13.6640625" style="18" customWidth="1"/>
    <col min="6341" max="6341" width="13.109375" style="18" bestFit="1" customWidth="1"/>
    <col min="6342" max="6579" width="9.109375" style="18"/>
    <col min="6580" max="6580" width="5.44140625" style="18" customWidth="1"/>
    <col min="6581" max="6581" width="54.109375" style="18" customWidth="1"/>
    <col min="6582" max="6582" width="9.6640625" style="18" customWidth="1"/>
    <col min="6583" max="6587" width="0" style="18" hidden="1" customWidth="1"/>
    <col min="6588" max="6590" width="12.6640625" style="18" customWidth="1"/>
    <col min="6591" max="6594" width="0" style="18" hidden="1" customWidth="1"/>
    <col min="6595" max="6596" width="13.6640625" style="18" customWidth="1"/>
    <col min="6597" max="6597" width="13.109375" style="18" bestFit="1" customWidth="1"/>
    <col min="6598" max="6835" width="9.109375" style="18"/>
    <col min="6836" max="6836" width="5.44140625" style="18" customWidth="1"/>
    <col min="6837" max="6837" width="54.109375" style="18" customWidth="1"/>
    <col min="6838" max="6838" width="9.6640625" style="18" customWidth="1"/>
    <col min="6839" max="6843" width="0" style="18" hidden="1" customWidth="1"/>
    <col min="6844" max="6846" width="12.6640625" style="18" customWidth="1"/>
    <col min="6847" max="6850" width="0" style="18" hidden="1" customWidth="1"/>
    <col min="6851" max="6852" width="13.6640625" style="18" customWidth="1"/>
    <col min="6853" max="6853" width="13.109375" style="18" bestFit="1" customWidth="1"/>
    <col min="6854" max="7091" width="9.109375" style="18"/>
    <col min="7092" max="7092" width="5.44140625" style="18" customWidth="1"/>
    <col min="7093" max="7093" width="54.109375" style="18" customWidth="1"/>
    <col min="7094" max="7094" width="9.6640625" style="18" customWidth="1"/>
    <col min="7095" max="7099" width="0" style="18" hidden="1" customWidth="1"/>
    <col min="7100" max="7102" width="12.6640625" style="18" customWidth="1"/>
    <col min="7103" max="7106" width="0" style="18" hidden="1" customWidth="1"/>
    <col min="7107" max="7108" width="13.6640625" style="18" customWidth="1"/>
    <col min="7109" max="7109" width="13.109375" style="18" bestFit="1" customWidth="1"/>
    <col min="7110" max="7347" width="9.109375" style="18"/>
    <col min="7348" max="7348" width="5.44140625" style="18" customWidth="1"/>
    <col min="7349" max="7349" width="54.109375" style="18" customWidth="1"/>
    <col min="7350" max="7350" width="9.6640625" style="18" customWidth="1"/>
    <col min="7351" max="7355" width="0" style="18" hidden="1" customWidth="1"/>
    <col min="7356" max="7358" width="12.6640625" style="18" customWidth="1"/>
    <col min="7359" max="7362" width="0" style="18" hidden="1" customWidth="1"/>
    <col min="7363" max="7364" width="13.6640625" style="18" customWidth="1"/>
    <col min="7365" max="7365" width="13.109375" style="18" bestFit="1" customWidth="1"/>
    <col min="7366" max="7603" width="9.109375" style="18"/>
    <col min="7604" max="7604" width="5.44140625" style="18" customWidth="1"/>
    <col min="7605" max="7605" width="54.109375" style="18" customWidth="1"/>
    <col min="7606" max="7606" width="9.6640625" style="18" customWidth="1"/>
    <col min="7607" max="7611" width="0" style="18" hidden="1" customWidth="1"/>
    <col min="7612" max="7614" width="12.6640625" style="18" customWidth="1"/>
    <col min="7615" max="7618" width="0" style="18" hidden="1" customWidth="1"/>
    <col min="7619" max="7620" width="13.6640625" style="18" customWidth="1"/>
    <col min="7621" max="7621" width="13.109375" style="18" bestFit="1" customWidth="1"/>
    <col min="7622" max="7859" width="9.109375" style="18"/>
    <col min="7860" max="7860" width="5.44140625" style="18" customWidth="1"/>
    <col min="7861" max="7861" width="54.109375" style="18" customWidth="1"/>
    <col min="7862" max="7862" width="9.6640625" style="18" customWidth="1"/>
    <col min="7863" max="7867" width="0" style="18" hidden="1" customWidth="1"/>
    <col min="7868" max="7870" width="12.6640625" style="18" customWidth="1"/>
    <col min="7871" max="7874" width="0" style="18" hidden="1" customWidth="1"/>
    <col min="7875" max="7876" width="13.6640625" style="18" customWidth="1"/>
    <col min="7877" max="7877" width="13.109375" style="18" bestFit="1" customWidth="1"/>
    <col min="7878" max="8115" width="9.109375" style="18"/>
    <col min="8116" max="8116" width="5.44140625" style="18" customWidth="1"/>
    <col min="8117" max="8117" width="54.109375" style="18" customWidth="1"/>
    <col min="8118" max="8118" width="9.6640625" style="18" customWidth="1"/>
    <col min="8119" max="8123" width="0" style="18" hidden="1" customWidth="1"/>
    <col min="8124" max="8126" width="12.6640625" style="18" customWidth="1"/>
    <col min="8127" max="8130" width="0" style="18" hidden="1" customWidth="1"/>
    <col min="8131" max="8132" width="13.6640625" style="18" customWidth="1"/>
    <col min="8133" max="8133" width="13.109375" style="18" bestFit="1" customWidth="1"/>
    <col min="8134" max="8371" width="9.109375" style="18"/>
    <col min="8372" max="8372" width="5.44140625" style="18" customWidth="1"/>
    <col min="8373" max="8373" width="54.109375" style="18" customWidth="1"/>
    <col min="8374" max="8374" width="9.6640625" style="18" customWidth="1"/>
    <col min="8375" max="8379" width="0" style="18" hidden="1" customWidth="1"/>
    <col min="8380" max="8382" width="12.6640625" style="18" customWidth="1"/>
    <col min="8383" max="8386" width="0" style="18" hidden="1" customWidth="1"/>
    <col min="8387" max="8388" width="13.6640625" style="18" customWidth="1"/>
    <col min="8389" max="8389" width="13.109375" style="18" bestFit="1" customWidth="1"/>
    <col min="8390" max="8627" width="9.109375" style="18"/>
    <col min="8628" max="8628" width="5.44140625" style="18" customWidth="1"/>
    <col min="8629" max="8629" width="54.109375" style="18" customWidth="1"/>
    <col min="8630" max="8630" width="9.6640625" style="18" customWidth="1"/>
    <col min="8631" max="8635" width="0" style="18" hidden="1" customWidth="1"/>
    <col min="8636" max="8638" width="12.6640625" style="18" customWidth="1"/>
    <col min="8639" max="8642" width="0" style="18" hidden="1" customWidth="1"/>
    <col min="8643" max="8644" width="13.6640625" style="18" customWidth="1"/>
    <col min="8645" max="8645" width="13.109375" style="18" bestFit="1" customWidth="1"/>
    <col min="8646" max="8883" width="9.109375" style="18"/>
    <col min="8884" max="8884" width="5.44140625" style="18" customWidth="1"/>
    <col min="8885" max="8885" width="54.109375" style="18" customWidth="1"/>
    <col min="8886" max="8886" width="9.6640625" style="18" customWidth="1"/>
    <col min="8887" max="8891" width="0" style="18" hidden="1" customWidth="1"/>
    <col min="8892" max="8894" width="12.6640625" style="18" customWidth="1"/>
    <col min="8895" max="8898" width="0" style="18" hidden="1" customWidth="1"/>
    <col min="8899" max="8900" width="13.6640625" style="18" customWidth="1"/>
    <col min="8901" max="8901" width="13.109375" style="18" bestFit="1" customWidth="1"/>
    <col min="8902" max="9139" width="9.109375" style="18"/>
    <col min="9140" max="9140" width="5.44140625" style="18" customWidth="1"/>
    <col min="9141" max="9141" width="54.109375" style="18" customWidth="1"/>
    <col min="9142" max="9142" width="9.6640625" style="18" customWidth="1"/>
    <col min="9143" max="9147" width="0" style="18" hidden="1" customWidth="1"/>
    <col min="9148" max="9150" width="12.6640625" style="18" customWidth="1"/>
    <col min="9151" max="9154" width="0" style="18" hidden="1" customWidth="1"/>
    <col min="9155" max="9156" width="13.6640625" style="18" customWidth="1"/>
    <col min="9157" max="9157" width="13.109375" style="18" bestFit="1" customWidth="1"/>
    <col min="9158" max="9395" width="9.109375" style="18"/>
    <col min="9396" max="9396" width="5.44140625" style="18" customWidth="1"/>
    <col min="9397" max="9397" width="54.109375" style="18" customWidth="1"/>
    <col min="9398" max="9398" width="9.6640625" style="18" customWidth="1"/>
    <col min="9399" max="9403" width="0" style="18" hidden="1" customWidth="1"/>
    <col min="9404" max="9406" width="12.6640625" style="18" customWidth="1"/>
    <col min="9407" max="9410" width="0" style="18" hidden="1" customWidth="1"/>
    <col min="9411" max="9412" width="13.6640625" style="18" customWidth="1"/>
    <col min="9413" max="9413" width="13.109375" style="18" bestFit="1" customWidth="1"/>
    <col min="9414" max="9651" width="9.109375" style="18"/>
    <col min="9652" max="9652" width="5.44140625" style="18" customWidth="1"/>
    <col min="9653" max="9653" width="54.109375" style="18" customWidth="1"/>
    <col min="9654" max="9654" width="9.6640625" style="18" customWidth="1"/>
    <col min="9655" max="9659" width="0" style="18" hidden="1" customWidth="1"/>
    <col min="9660" max="9662" width="12.6640625" style="18" customWidth="1"/>
    <col min="9663" max="9666" width="0" style="18" hidden="1" customWidth="1"/>
    <col min="9667" max="9668" width="13.6640625" style="18" customWidth="1"/>
    <col min="9669" max="9669" width="13.109375" style="18" bestFit="1" customWidth="1"/>
    <col min="9670" max="9907" width="9.109375" style="18"/>
    <col min="9908" max="9908" width="5.44140625" style="18" customWidth="1"/>
    <col min="9909" max="9909" width="54.109375" style="18" customWidth="1"/>
    <col min="9910" max="9910" width="9.6640625" style="18" customWidth="1"/>
    <col min="9911" max="9915" width="0" style="18" hidden="1" customWidth="1"/>
    <col min="9916" max="9918" width="12.6640625" style="18" customWidth="1"/>
    <col min="9919" max="9922" width="0" style="18" hidden="1" customWidth="1"/>
    <col min="9923" max="9924" width="13.6640625" style="18" customWidth="1"/>
    <col min="9925" max="9925" width="13.109375" style="18" bestFit="1" customWidth="1"/>
    <col min="9926" max="10163" width="9.109375" style="18"/>
    <col min="10164" max="10164" width="5.44140625" style="18" customWidth="1"/>
    <col min="10165" max="10165" width="54.109375" style="18" customWidth="1"/>
    <col min="10166" max="10166" width="9.6640625" style="18" customWidth="1"/>
    <col min="10167" max="10171" width="0" style="18" hidden="1" customWidth="1"/>
    <col min="10172" max="10174" width="12.6640625" style="18" customWidth="1"/>
    <col min="10175" max="10178" width="0" style="18" hidden="1" customWidth="1"/>
    <col min="10179" max="10180" width="13.6640625" style="18" customWidth="1"/>
    <col min="10181" max="10181" width="13.109375" style="18" bestFit="1" customWidth="1"/>
    <col min="10182" max="10419" width="9.109375" style="18"/>
    <col min="10420" max="10420" width="5.44140625" style="18" customWidth="1"/>
    <col min="10421" max="10421" width="54.109375" style="18" customWidth="1"/>
    <col min="10422" max="10422" width="9.6640625" style="18" customWidth="1"/>
    <col min="10423" max="10427" width="0" style="18" hidden="1" customWidth="1"/>
    <col min="10428" max="10430" width="12.6640625" style="18" customWidth="1"/>
    <col min="10431" max="10434" width="0" style="18" hidden="1" customWidth="1"/>
    <col min="10435" max="10436" width="13.6640625" style="18" customWidth="1"/>
    <col min="10437" max="10437" width="13.109375" style="18" bestFit="1" customWidth="1"/>
    <col min="10438" max="10675" width="9.109375" style="18"/>
    <col min="10676" max="10676" width="5.44140625" style="18" customWidth="1"/>
    <col min="10677" max="10677" width="54.109375" style="18" customWidth="1"/>
    <col min="10678" max="10678" width="9.6640625" style="18" customWidth="1"/>
    <col min="10679" max="10683" width="0" style="18" hidden="1" customWidth="1"/>
    <col min="10684" max="10686" width="12.6640625" style="18" customWidth="1"/>
    <col min="10687" max="10690" width="0" style="18" hidden="1" customWidth="1"/>
    <col min="10691" max="10692" width="13.6640625" style="18" customWidth="1"/>
    <col min="10693" max="10693" width="13.109375" style="18" bestFit="1" customWidth="1"/>
    <col min="10694" max="10931" width="9.109375" style="18"/>
    <col min="10932" max="10932" width="5.44140625" style="18" customWidth="1"/>
    <col min="10933" max="10933" width="54.109375" style="18" customWidth="1"/>
    <col min="10934" max="10934" width="9.6640625" style="18" customWidth="1"/>
    <col min="10935" max="10939" width="0" style="18" hidden="1" customWidth="1"/>
    <col min="10940" max="10942" width="12.6640625" style="18" customWidth="1"/>
    <col min="10943" max="10946" width="0" style="18" hidden="1" customWidth="1"/>
    <col min="10947" max="10948" width="13.6640625" style="18" customWidth="1"/>
    <col min="10949" max="10949" width="13.109375" style="18" bestFit="1" customWidth="1"/>
    <col min="10950" max="11187" width="9.109375" style="18"/>
    <col min="11188" max="11188" width="5.44140625" style="18" customWidth="1"/>
    <col min="11189" max="11189" width="54.109375" style="18" customWidth="1"/>
    <col min="11190" max="11190" width="9.6640625" style="18" customWidth="1"/>
    <col min="11191" max="11195" width="0" style="18" hidden="1" customWidth="1"/>
    <col min="11196" max="11198" width="12.6640625" style="18" customWidth="1"/>
    <col min="11199" max="11202" width="0" style="18" hidden="1" customWidth="1"/>
    <col min="11203" max="11204" width="13.6640625" style="18" customWidth="1"/>
    <col min="11205" max="11205" width="13.109375" style="18" bestFit="1" customWidth="1"/>
    <col min="11206" max="11443" width="9.109375" style="18"/>
    <col min="11444" max="11444" width="5.44140625" style="18" customWidth="1"/>
    <col min="11445" max="11445" width="54.109375" style="18" customWidth="1"/>
    <col min="11446" max="11446" width="9.6640625" style="18" customWidth="1"/>
    <col min="11447" max="11451" width="0" style="18" hidden="1" customWidth="1"/>
    <col min="11452" max="11454" width="12.6640625" style="18" customWidth="1"/>
    <col min="11455" max="11458" width="0" style="18" hidden="1" customWidth="1"/>
    <col min="11459" max="11460" width="13.6640625" style="18" customWidth="1"/>
    <col min="11461" max="11461" width="13.109375" style="18" bestFit="1" customWidth="1"/>
    <col min="11462" max="11699" width="9.109375" style="18"/>
    <col min="11700" max="11700" width="5.44140625" style="18" customWidth="1"/>
    <col min="11701" max="11701" width="54.109375" style="18" customWidth="1"/>
    <col min="11702" max="11702" width="9.6640625" style="18" customWidth="1"/>
    <col min="11703" max="11707" width="0" style="18" hidden="1" customWidth="1"/>
    <col min="11708" max="11710" width="12.6640625" style="18" customWidth="1"/>
    <col min="11711" max="11714" width="0" style="18" hidden="1" customWidth="1"/>
    <col min="11715" max="11716" width="13.6640625" style="18" customWidth="1"/>
    <col min="11717" max="11717" width="13.109375" style="18" bestFit="1" customWidth="1"/>
    <col min="11718" max="11955" width="9.109375" style="18"/>
    <col min="11956" max="11956" width="5.44140625" style="18" customWidth="1"/>
    <col min="11957" max="11957" width="54.109375" style="18" customWidth="1"/>
    <col min="11958" max="11958" width="9.6640625" style="18" customWidth="1"/>
    <col min="11959" max="11963" width="0" style="18" hidden="1" customWidth="1"/>
    <col min="11964" max="11966" width="12.6640625" style="18" customWidth="1"/>
    <col min="11967" max="11970" width="0" style="18" hidden="1" customWidth="1"/>
    <col min="11971" max="11972" width="13.6640625" style="18" customWidth="1"/>
    <col min="11973" max="11973" width="13.109375" style="18" bestFit="1" customWidth="1"/>
    <col min="11974" max="12211" width="9.109375" style="18"/>
    <col min="12212" max="12212" width="5.44140625" style="18" customWidth="1"/>
    <col min="12213" max="12213" width="54.109375" style="18" customWidth="1"/>
    <col min="12214" max="12214" width="9.6640625" style="18" customWidth="1"/>
    <col min="12215" max="12219" width="0" style="18" hidden="1" customWidth="1"/>
    <col min="12220" max="12222" width="12.6640625" style="18" customWidth="1"/>
    <col min="12223" max="12226" width="0" style="18" hidden="1" customWidth="1"/>
    <col min="12227" max="12228" width="13.6640625" style="18" customWidth="1"/>
    <col min="12229" max="12229" width="13.109375" style="18" bestFit="1" customWidth="1"/>
    <col min="12230" max="12467" width="9.109375" style="18"/>
    <col min="12468" max="12468" width="5.44140625" style="18" customWidth="1"/>
    <col min="12469" max="12469" width="54.109375" style="18" customWidth="1"/>
    <col min="12470" max="12470" width="9.6640625" style="18" customWidth="1"/>
    <col min="12471" max="12475" width="0" style="18" hidden="1" customWidth="1"/>
    <col min="12476" max="12478" width="12.6640625" style="18" customWidth="1"/>
    <col min="12479" max="12482" width="0" style="18" hidden="1" customWidth="1"/>
    <col min="12483" max="12484" width="13.6640625" style="18" customWidth="1"/>
    <col min="12485" max="12485" width="13.109375" style="18" bestFit="1" customWidth="1"/>
    <col min="12486" max="12723" width="9.109375" style="18"/>
    <col min="12724" max="12724" width="5.44140625" style="18" customWidth="1"/>
    <col min="12725" max="12725" width="54.109375" style="18" customWidth="1"/>
    <col min="12726" max="12726" width="9.6640625" style="18" customWidth="1"/>
    <col min="12727" max="12731" width="0" style="18" hidden="1" customWidth="1"/>
    <col min="12732" max="12734" width="12.6640625" style="18" customWidth="1"/>
    <col min="12735" max="12738" width="0" style="18" hidden="1" customWidth="1"/>
    <col min="12739" max="12740" width="13.6640625" style="18" customWidth="1"/>
    <col min="12741" max="12741" width="13.109375" style="18" bestFit="1" customWidth="1"/>
    <col min="12742" max="12979" width="9.109375" style="18"/>
    <col min="12980" max="12980" width="5.44140625" style="18" customWidth="1"/>
    <col min="12981" max="12981" width="54.109375" style="18" customWidth="1"/>
    <col min="12982" max="12982" width="9.6640625" style="18" customWidth="1"/>
    <col min="12983" max="12987" width="0" style="18" hidden="1" customWidth="1"/>
    <col min="12988" max="12990" width="12.6640625" style="18" customWidth="1"/>
    <col min="12991" max="12994" width="0" style="18" hidden="1" customWidth="1"/>
    <col min="12995" max="12996" width="13.6640625" style="18" customWidth="1"/>
    <col min="12997" max="12997" width="13.109375" style="18" bestFit="1" customWidth="1"/>
    <col min="12998" max="13235" width="9.109375" style="18"/>
    <col min="13236" max="13236" width="5.44140625" style="18" customWidth="1"/>
    <col min="13237" max="13237" width="54.109375" style="18" customWidth="1"/>
    <col min="13238" max="13238" width="9.6640625" style="18" customWidth="1"/>
    <col min="13239" max="13243" width="0" style="18" hidden="1" customWidth="1"/>
    <col min="13244" max="13246" width="12.6640625" style="18" customWidth="1"/>
    <col min="13247" max="13250" width="0" style="18" hidden="1" customWidth="1"/>
    <col min="13251" max="13252" width="13.6640625" style="18" customWidth="1"/>
    <col min="13253" max="13253" width="13.109375" style="18" bestFit="1" customWidth="1"/>
    <col min="13254" max="13491" width="9.109375" style="18"/>
    <col min="13492" max="13492" width="5.44140625" style="18" customWidth="1"/>
    <col min="13493" max="13493" width="54.109375" style="18" customWidth="1"/>
    <col min="13494" max="13494" width="9.6640625" style="18" customWidth="1"/>
    <col min="13495" max="13499" width="0" style="18" hidden="1" customWidth="1"/>
    <col min="13500" max="13502" width="12.6640625" style="18" customWidth="1"/>
    <col min="13503" max="13506" width="0" style="18" hidden="1" customWidth="1"/>
    <col min="13507" max="13508" width="13.6640625" style="18" customWidth="1"/>
    <col min="13509" max="13509" width="13.109375" style="18" bestFit="1" customWidth="1"/>
    <col min="13510" max="13747" width="9.109375" style="18"/>
    <col min="13748" max="13748" width="5.44140625" style="18" customWidth="1"/>
    <col min="13749" max="13749" width="54.109375" style="18" customWidth="1"/>
    <col min="13750" max="13750" width="9.6640625" style="18" customWidth="1"/>
    <col min="13751" max="13755" width="0" style="18" hidden="1" customWidth="1"/>
    <col min="13756" max="13758" width="12.6640625" style="18" customWidth="1"/>
    <col min="13759" max="13762" width="0" style="18" hidden="1" customWidth="1"/>
    <col min="13763" max="13764" width="13.6640625" style="18" customWidth="1"/>
    <col min="13765" max="13765" width="13.109375" style="18" bestFit="1" customWidth="1"/>
    <col min="13766" max="14003" width="9.109375" style="18"/>
    <col min="14004" max="14004" width="5.44140625" style="18" customWidth="1"/>
    <col min="14005" max="14005" width="54.109375" style="18" customWidth="1"/>
    <col min="14006" max="14006" width="9.6640625" style="18" customWidth="1"/>
    <col min="14007" max="14011" width="0" style="18" hidden="1" customWidth="1"/>
    <col min="14012" max="14014" width="12.6640625" style="18" customWidth="1"/>
    <col min="14015" max="14018" width="0" style="18" hidden="1" customWidth="1"/>
    <col min="14019" max="14020" width="13.6640625" style="18" customWidth="1"/>
    <col min="14021" max="14021" width="13.109375" style="18" bestFit="1" customWidth="1"/>
    <col min="14022" max="14259" width="9.109375" style="18"/>
    <col min="14260" max="14260" width="5.44140625" style="18" customWidth="1"/>
    <col min="14261" max="14261" width="54.109375" style="18" customWidth="1"/>
    <col min="14262" max="14262" width="9.6640625" style="18" customWidth="1"/>
    <col min="14263" max="14267" width="0" style="18" hidden="1" customWidth="1"/>
    <col min="14268" max="14270" width="12.6640625" style="18" customWidth="1"/>
    <col min="14271" max="14274" width="0" style="18" hidden="1" customWidth="1"/>
    <col min="14275" max="14276" width="13.6640625" style="18" customWidth="1"/>
    <col min="14277" max="14277" width="13.109375" style="18" bestFit="1" customWidth="1"/>
    <col min="14278" max="14515" width="9.109375" style="18"/>
    <col min="14516" max="14516" width="5.44140625" style="18" customWidth="1"/>
    <col min="14517" max="14517" width="54.109375" style="18" customWidth="1"/>
    <col min="14518" max="14518" width="9.6640625" style="18" customWidth="1"/>
    <col min="14519" max="14523" width="0" style="18" hidden="1" customWidth="1"/>
    <col min="14524" max="14526" width="12.6640625" style="18" customWidth="1"/>
    <col min="14527" max="14530" width="0" style="18" hidden="1" customWidth="1"/>
    <col min="14531" max="14532" width="13.6640625" style="18" customWidth="1"/>
    <col min="14533" max="14533" width="13.109375" style="18" bestFit="1" customWidth="1"/>
    <col min="14534" max="14771" width="9.109375" style="18"/>
    <col min="14772" max="14772" width="5.44140625" style="18" customWidth="1"/>
    <col min="14773" max="14773" width="54.109375" style="18" customWidth="1"/>
    <col min="14774" max="14774" width="9.6640625" style="18" customWidth="1"/>
    <col min="14775" max="14779" width="0" style="18" hidden="1" customWidth="1"/>
    <col min="14780" max="14782" width="12.6640625" style="18" customWidth="1"/>
    <col min="14783" max="14786" width="0" style="18" hidden="1" customWidth="1"/>
    <col min="14787" max="14788" width="13.6640625" style="18" customWidth="1"/>
    <col min="14789" max="14789" width="13.109375" style="18" bestFit="1" customWidth="1"/>
    <col min="14790" max="15027" width="9.109375" style="18"/>
    <col min="15028" max="15028" width="5.44140625" style="18" customWidth="1"/>
    <col min="15029" max="15029" width="54.109375" style="18" customWidth="1"/>
    <col min="15030" max="15030" width="9.6640625" style="18" customWidth="1"/>
    <col min="15031" max="15035" width="0" style="18" hidden="1" customWidth="1"/>
    <col min="15036" max="15038" width="12.6640625" style="18" customWidth="1"/>
    <col min="15039" max="15042" width="0" style="18" hidden="1" customWidth="1"/>
    <col min="15043" max="15044" width="13.6640625" style="18" customWidth="1"/>
    <col min="15045" max="15045" width="13.109375" style="18" bestFit="1" customWidth="1"/>
    <col min="15046" max="15283" width="9.109375" style="18"/>
    <col min="15284" max="15284" width="5.44140625" style="18" customWidth="1"/>
    <col min="15285" max="15285" width="54.109375" style="18" customWidth="1"/>
    <col min="15286" max="15286" width="9.6640625" style="18" customWidth="1"/>
    <col min="15287" max="15291" width="0" style="18" hidden="1" customWidth="1"/>
    <col min="15292" max="15294" width="12.6640625" style="18" customWidth="1"/>
    <col min="15295" max="15298" width="0" style="18" hidden="1" customWidth="1"/>
    <col min="15299" max="15300" width="13.6640625" style="18" customWidth="1"/>
    <col min="15301" max="15301" width="13.109375" style="18" bestFit="1" customWidth="1"/>
    <col min="15302" max="15539" width="9.109375" style="18"/>
    <col min="15540" max="15540" width="5.44140625" style="18" customWidth="1"/>
    <col min="15541" max="15541" width="54.109375" style="18" customWidth="1"/>
    <col min="15542" max="15542" width="9.6640625" style="18" customWidth="1"/>
    <col min="15543" max="15547" width="0" style="18" hidden="1" customWidth="1"/>
    <col min="15548" max="15550" width="12.6640625" style="18" customWidth="1"/>
    <col min="15551" max="15554" width="0" style="18" hidden="1" customWidth="1"/>
    <col min="15555" max="15556" width="13.6640625" style="18" customWidth="1"/>
    <col min="15557" max="15557" width="13.109375" style="18" bestFit="1" customWidth="1"/>
    <col min="15558" max="15795" width="9.109375" style="18"/>
    <col min="15796" max="15796" width="5.44140625" style="18" customWidth="1"/>
    <col min="15797" max="15797" width="54.109375" style="18" customWidth="1"/>
    <col min="15798" max="15798" width="9.6640625" style="18" customWidth="1"/>
    <col min="15799" max="15803" width="0" style="18" hidden="1" customWidth="1"/>
    <col min="15804" max="15806" width="12.6640625" style="18" customWidth="1"/>
    <col min="15807" max="15810" width="0" style="18" hidden="1" customWidth="1"/>
    <col min="15811" max="15812" width="13.6640625" style="18" customWidth="1"/>
    <col min="15813" max="15813" width="13.109375" style="18" bestFit="1" customWidth="1"/>
    <col min="15814" max="16051" width="9.109375" style="18"/>
    <col min="16052" max="16052" width="5.44140625" style="18" customWidth="1"/>
    <col min="16053" max="16053" width="54.109375" style="18" customWidth="1"/>
    <col min="16054" max="16054" width="9.6640625" style="18" customWidth="1"/>
    <col min="16055" max="16059" width="0" style="18" hidden="1" customWidth="1"/>
    <col min="16060" max="16062" width="12.6640625" style="18" customWidth="1"/>
    <col min="16063" max="16066" width="0" style="18" hidden="1" customWidth="1"/>
    <col min="16067" max="16068" width="13.6640625" style="18" customWidth="1"/>
    <col min="16069" max="16069" width="13.109375" style="18" bestFit="1" customWidth="1"/>
    <col min="16070" max="16379" width="9.109375" style="18"/>
    <col min="16380" max="16384" width="9.109375" style="18" customWidth="1"/>
  </cols>
  <sheetData>
    <row r="2" spans="1:17" ht="19.8" customHeight="1">
      <c r="A2" s="134" t="s">
        <v>287</v>
      </c>
      <c r="B2" s="134"/>
      <c r="C2" s="134"/>
      <c r="D2" s="134"/>
      <c r="E2" s="134"/>
      <c r="F2" s="134"/>
      <c r="G2" s="134"/>
      <c r="H2" s="134"/>
      <c r="I2" s="134"/>
      <c r="J2" s="134"/>
      <c r="K2" s="134"/>
      <c r="L2" s="134"/>
      <c r="M2" s="22"/>
      <c r="N2" s="22"/>
      <c r="O2" s="22"/>
      <c r="P2" s="22"/>
      <c r="Q2" s="22"/>
    </row>
    <row r="3" spans="1:17" ht="21" customHeight="1">
      <c r="A3" s="134" t="s">
        <v>120</v>
      </c>
      <c r="B3" s="134"/>
      <c r="C3" s="134"/>
      <c r="D3" s="134"/>
      <c r="E3" s="134"/>
      <c r="F3" s="134"/>
      <c r="G3" s="134"/>
      <c r="H3" s="134"/>
      <c r="I3" s="134"/>
      <c r="J3" s="134"/>
      <c r="K3" s="134"/>
      <c r="L3" s="134"/>
      <c r="M3" s="22"/>
      <c r="N3" s="22"/>
      <c r="O3" s="22"/>
      <c r="P3" s="22"/>
      <c r="Q3" s="22"/>
    </row>
    <row r="4" spans="1:17" s="9" customFormat="1" ht="18.75" customHeight="1">
      <c r="A4" s="135" t="s">
        <v>288</v>
      </c>
      <c r="B4" s="135"/>
      <c r="C4" s="135"/>
      <c r="D4" s="135"/>
      <c r="E4" s="135"/>
      <c r="F4" s="135"/>
      <c r="G4" s="135"/>
      <c r="H4" s="135"/>
      <c r="I4" s="135"/>
      <c r="J4" s="135"/>
      <c r="K4" s="135"/>
      <c r="L4" s="135"/>
      <c r="M4" s="23"/>
      <c r="N4" s="23"/>
      <c r="O4" s="23"/>
      <c r="P4" s="23"/>
      <c r="Q4" s="23"/>
    </row>
    <row r="5" spans="1:17" s="9" customFormat="1" ht="13.5" customHeight="1">
      <c r="A5" s="24"/>
      <c r="B5" s="25"/>
      <c r="C5" s="72"/>
      <c r="D5" s="34"/>
      <c r="E5" s="35"/>
      <c r="F5" s="34"/>
      <c r="G5" s="34"/>
      <c r="H5" s="35"/>
      <c r="I5" s="35"/>
      <c r="J5" s="35"/>
      <c r="K5" s="35"/>
      <c r="L5" s="26"/>
    </row>
    <row r="6" spans="1:17" s="17" customFormat="1" ht="30.6" customHeight="1">
      <c r="A6" s="136" t="s">
        <v>0</v>
      </c>
      <c r="B6" s="137" t="s">
        <v>1</v>
      </c>
      <c r="C6" s="138" t="s">
        <v>2</v>
      </c>
      <c r="D6" s="132" t="s">
        <v>56</v>
      </c>
      <c r="E6" s="133"/>
      <c r="F6" s="140" t="s">
        <v>282</v>
      </c>
      <c r="G6" s="140" t="s">
        <v>119</v>
      </c>
      <c r="H6" s="132" t="s">
        <v>281</v>
      </c>
      <c r="I6" s="133"/>
      <c r="J6" s="132" t="s">
        <v>281</v>
      </c>
      <c r="K6" s="133"/>
      <c r="L6" s="139" t="s">
        <v>3</v>
      </c>
    </row>
    <row r="7" spans="1:17" s="17" customFormat="1" ht="48.6" customHeight="1">
      <c r="A7" s="136"/>
      <c r="B7" s="137"/>
      <c r="C7" s="138"/>
      <c r="D7" s="5" t="s">
        <v>122</v>
      </c>
      <c r="E7" s="2" t="s">
        <v>121</v>
      </c>
      <c r="F7" s="141"/>
      <c r="G7" s="141"/>
      <c r="H7" s="63" t="s">
        <v>283</v>
      </c>
      <c r="I7" s="64" t="s">
        <v>284</v>
      </c>
      <c r="J7" s="63" t="s">
        <v>285</v>
      </c>
      <c r="K7" s="64" t="s">
        <v>286</v>
      </c>
      <c r="L7" s="139"/>
    </row>
    <row r="8" spans="1:17" s="17" customFormat="1" ht="24" customHeight="1">
      <c r="A8" s="127" t="s">
        <v>4</v>
      </c>
      <c r="B8" s="128" t="s">
        <v>5</v>
      </c>
      <c r="C8" s="129"/>
      <c r="F8" s="5"/>
      <c r="G8" s="5"/>
      <c r="H8" s="2"/>
      <c r="I8" s="2"/>
      <c r="J8" s="2"/>
      <c r="K8" s="2"/>
      <c r="L8" s="10"/>
    </row>
    <row r="9" spans="1:17" s="17" customFormat="1" ht="36" customHeight="1">
      <c r="A9" s="11">
        <v>1</v>
      </c>
      <c r="B9" s="178" t="s">
        <v>91</v>
      </c>
      <c r="C9" s="179" t="s">
        <v>92</v>
      </c>
      <c r="D9" s="63"/>
      <c r="E9" s="64" t="s">
        <v>93</v>
      </c>
      <c r="F9" s="5"/>
      <c r="G9" s="5"/>
      <c r="H9" s="2"/>
      <c r="I9" s="2"/>
      <c r="J9" s="2"/>
      <c r="K9" s="2"/>
      <c r="L9" s="10"/>
    </row>
    <row r="10" spans="1:17" s="17" customFormat="1" ht="24" customHeight="1">
      <c r="A10" s="19">
        <v>2</v>
      </c>
      <c r="B10" s="12" t="s">
        <v>94</v>
      </c>
      <c r="C10" s="73"/>
      <c r="D10" s="65"/>
      <c r="E10" s="66">
        <f>SUM(E11:E13)</f>
        <v>100</v>
      </c>
      <c r="F10" s="5"/>
      <c r="G10" s="5"/>
      <c r="H10" s="2"/>
      <c r="I10" s="2"/>
      <c r="J10" s="2"/>
      <c r="K10" s="2"/>
      <c r="L10" s="10"/>
    </row>
    <row r="11" spans="1:17" s="17" customFormat="1" ht="24" customHeight="1">
      <c r="A11" s="180" t="s">
        <v>7</v>
      </c>
      <c r="B11" s="41" t="s">
        <v>95</v>
      </c>
      <c r="C11" s="75" t="s">
        <v>6</v>
      </c>
      <c r="D11" s="67"/>
      <c r="E11" s="68">
        <v>42.35</v>
      </c>
      <c r="F11" s="5"/>
      <c r="G11" s="5"/>
      <c r="H11" s="2"/>
      <c r="I11" s="2"/>
      <c r="J11" s="2"/>
      <c r="K11" s="2"/>
      <c r="L11" s="10"/>
    </row>
    <row r="12" spans="1:17" s="17" customFormat="1" ht="24" customHeight="1">
      <c r="A12" s="180" t="s">
        <v>15</v>
      </c>
      <c r="B12" s="41" t="s">
        <v>96</v>
      </c>
      <c r="C12" s="75" t="s">
        <v>6</v>
      </c>
      <c r="D12" s="67"/>
      <c r="E12" s="68">
        <v>21</v>
      </c>
      <c r="F12" s="5"/>
      <c r="G12" s="5"/>
      <c r="H12" s="2"/>
      <c r="I12" s="2"/>
      <c r="J12" s="2"/>
      <c r="K12" s="2"/>
      <c r="L12" s="10"/>
    </row>
    <row r="13" spans="1:17" s="17" customFormat="1" ht="24" customHeight="1">
      <c r="A13" s="180" t="s">
        <v>15</v>
      </c>
      <c r="B13" s="41" t="s">
        <v>97</v>
      </c>
      <c r="C13" s="75" t="s">
        <v>6</v>
      </c>
      <c r="D13" s="67"/>
      <c r="E13" s="68">
        <v>36.65</v>
      </c>
      <c r="F13" s="5"/>
      <c r="G13" s="5"/>
      <c r="H13" s="2"/>
      <c r="I13" s="2"/>
      <c r="J13" s="2"/>
      <c r="K13" s="2"/>
      <c r="L13" s="10"/>
    </row>
    <row r="14" spans="1:17" s="17" customFormat="1" ht="45.75" customHeight="1">
      <c r="A14" s="181">
        <v>3</v>
      </c>
      <c r="B14" s="182" t="s">
        <v>98</v>
      </c>
      <c r="C14" s="179" t="s">
        <v>6</v>
      </c>
      <c r="D14" s="66">
        <v>8</v>
      </c>
      <c r="E14" s="66">
        <v>8</v>
      </c>
      <c r="F14" s="5"/>
      <c r="G14" s="5"/>
      <c r="H14" s="2"/>
      <c r="I14" s="2"/>
      <c r="J14" s="2"/>
      <c r="K14" s="2"/>
      <c r="L14" s="10"/>
    </row>
    <row r="15" spans="1:17" s="17" customFormat="1" ht="24" customHeight="1">
      <c r="A15" s="183">
        <v>4</v>
      </c>
      <c r="B15" s="184" t="s">
        <v>99</v>
      </c>
      <c r="C15" s="179" t="s">
        <v>8</v>
      </c>
      <c r="D15" s="69"/>
      <c r="E15" s="66">
        <v>47.9</v>
      </c>
      <c r="F15" s="5"/>
      <c r="G15" s="5"/>
      <c r="H15" s="2"/>
      <c r="I15" s="2"/>
      <c r="J15" s="2"/>
      <c r="K15" s="2"/>
      <c r="L15" s="10"/>
    </row>
    <row r="16" spans="1:17" s="17" customFormat="1" ht="42" customHeight="1">
      <c r="A16" s="185"/>
      <c r="B16" s="184" t="s">
        <v>100</v>
      </c>
      <c r="C16" s="179" t="s">
        <v>8</v>
      </c>
      <c r="D16" s="66">
        <v>46</v>
      </c>
      <c r="E16" s="66">
        <v>46</v>
      </c>
      <c r="F16" s="5"/>
      <c r="G16" s="5"/>
      <c r="H16" s="2"/>
      <c r="I16" s="2"/>
      <c r="J16" s="2"/>
      <c r="K16" s="2"/>
      <c r="L16" s="10"/>
    </row>
    <row r="17" spans="1:12" s="17" customFormat="1" ht="28.5" customHeight="1">
      <c r="A17" s="181">
        <v>5</v>
      </c>
      <c r="B17" s="182" t="s">
        <v>101</v>
      </c>
      <c r="C17" s="179" t="s">
        <v>92</v>
      </c>
      <c r="D17" s="66"/>
      <c r="E17" s="66">
        <v>600</v>
      </c>
      <c r="F17" s="5"/>
      <c r="G17" s="5"/>
      <c r="H17" s="2"/>
      <c r="I17" s="2"/>
      <c r="J17" s="2"/>
      <c r="K17" s="2"/>
      <c r="L17" s="7"/>
    </row>
    <row r="18" spans="1:12" s="17" customFormat="1" ht="33.75" customHeight="1">
      <c r="A18" s="181">
        <v>6</v>
      </c>
      <c r="B18" s="182" t="s">
        <v>102</v>
      </c>
      <c r="C18" s="179" t="s">
        <v>92</v>
      </c>
      <c r="D18" s="66"/>
      <c r="E18" s="66">
        <v>700</v>
      </c>
      <c r="F18" s="5">
        <v>55</v>
      </c>
      <c r="G18" s="5"/>
      <c r="H18" s="2"/>
      <c r="I18" s="2"/>
      <c r="J18" s="2"/>
      <c r="K18" s="2"/>
      <c r="L18" s="7"/>
    </row>
    <row r="19" spans="1:12" s="17" customFormat="1" ht="36.75" customHeight="1">
      <c r="A19" s="181">
        <v>7</v>
      </c>
      <c r="B19" s="182" t="s">
        <v>103</v>
      </c>
      <c r="C19" s="179" t="s">
        <v>8</v>
      </c>
      <c r="D19" s="66">
        <v>70</v>
      </c>
      <c r="E19" s="66">
        <v>70</v>
      </c>
      <c r="F19" s="5"/>
      <c r="G19" s="5"/>
      <c r="H19" s="2"/>
      <c r="I19" s="2"/>
      <c r="J19" s="2"/>
      <c r="K19" s="2"/>
      <c r="L19" s="7"/>
    </row>
    <row r="20" spans="1:12" s="27" customFormat="1" ht="28.2" customHeight="1">
      <c r="A20" s="186">
        <v>8</v>
      </c>
      <c r="B20" s="184" t="s">
        <v>104</v>
      </c>
      <c r="C20" s="187" t="s">
        <v>92</v>
      </c>
      <c r="D20" s="70">
        <v>4.67</v>
      </c>
      <c r="E20" s="70">
        <v>4.67</v>
      </c>
      <c r="F20" s="5"/>
      <c r="G20" s="5"/>
      <c r="H20" s="2"/>
      <c r="I20" s="2"/>
      <c r="J20" s="2"/>
      <c r="K20" s="2"/>
      <c r="L20" s="7"/>
    </row>
    <row r="21" spans="1:12" s="27" customFormat="1" ht="31.2">
      <c r="A21" s="188" t="s">
        <v>9</v>
      </c>
      <c r="B21" s="189" t="s">
        <v>105</v>
      </c>
      <c r="C21" s="190"/>
      <c r="D21" s="71"/>
      <c r="E21" s="71"/>
      <c r="F21" s="5"/>
      <c r="G21" s="5"/>
      <c r="H21" s="2"/>
      <c r="I21" s="2"/>
      <c r="J21" s="2"/>
      <c r="K21" s="2"/>
      <c r="L21" s="130"/>
    </row>
    <row r="22" spans="1:12" s="27" customFormat="1" ht="21.75" customHeight="1">
      <c r="A22" s="127" t="s">
        <v>10</v>
      </c>
      <c r="B22" s="128" t="s">
        <v>75</v>
      </c>
      <c r="C22" s="129"/>
      <c r="D22" s="5"/>
      <c r="E22" s="5"/>
      <c r="F22" s="5"/>
      <c r="G22" s="5"/>
      <c r="H22" s="2"/>
      <c r="I22" s="2"/>
      <c r="J22" s="2"/>
      <c r="K22" s="2"/>
      <c r="L22" s="7"/>
    </row>
    <row r="23" spans="1:12" s="27" customFormat="1" ht="45" customHeight="1">
      <c r="A23" s="11">
        <v>1</v>
      </c>
      <c r="B23" s="38" t="s">
        <v>65</v>
      </c>
      <c r="C23" s="73" t="s">
        <v>8</v>
      </c>
      <c r="D23" s="2">
        <v>70</v>
      </c>
      <c r="E23" s="2">
        <v>70</v>
      </c>
      <c r="F23" s="5"/>
      <c r="G23" s="5"/>
      <c r="H23" s="2"/>
      <c r="I23" s="2"/>
      <c r="J23" s="2"/>
      <c r="K23" s="2"/>
      <c r="L23" s="7"/>
    </row>
    <row r="24" spans="1:12" s="27" customFormat="1" ht="20.25" customHeight="1">
      <c r="A24" s="11">
        <v>2</v>
      </c>
      <c r="B24" s="39" t="s">
        <v>71</v>
      </c>
      <c r="C24" s="74" t="s">
        <v>29</v>
      </c>
      <c r="D24" s="5">
        <v>8763</v>
      </c>
      <c r="E24" s="5">
        <v>8763</v>
      </c>
      <c r="F24" s="5"/>
      <c r="G24" s="5"/>
      <c r="H24" s="2"/>
      <c r="I24" s="2"/>
      <c r="J24" s="2"/>
      <c r="K24" s="2"/>
      <c r="L24" s="7"/>
    </row>
    <row r="25" spans="1:12" s="14" customFormat="1" ht="20.25" customHeight="1">
      <c r="A25" s="11">
        <v>3</v>
      </c>
      <c r="B25" s="12" t="s">
        <v>73</v>
      </c>
      <c r="C25" s="73" t="s">
        <v>11</v>
      </c>
      <c r="D25" s="5">
        <v>650</v>
      </c>
      <c r="E25" s="5">
        <v>650</v>
      </c>
      <c r="F25" s="5"/>
      <c r="G25" s="5"/>
      <c r="H25" s="2"/>
      <c r="I25" s="2"/>
      <c r="J25" s="2"/>
      <c r="K25" s="2"/>
      <c r="L25" s="7"/>
    </row>
    <row r="26" spans="1:12" s="14" customFormat="1" ht="20.25" customHeight="1">
      <c r="A26" s="40" t="s">
        <v>19</v>
      </c>
      <c r="B26" s="39" t="s">
        <v>66</v>
      </c>
      <c r="C26" s="74" t="s">
        <v>29</v>
      </c>
      <c r="D26" s="5">
        <v>3546</v>
      </c>
      <c r="E26" s="5">
        <v>3546</v>
      </c>
      <c r="F26" s="5"/>
      <c r="G26" s="5"/>
      <c r="H26" s="2"/>
      <c r="I26" s="2"/>
      <c r="J26" s="2"/>
      <c r="K26" s="2"/>
      <c r="L26" s="7"/>
    </row>
    <row r="27" spans="1:12" s="14" customFormat="1" ht="20.25" customHeight="1">
      <c r="A27" s="11">
        <v>4</v>
      </c>
      <c r="B27" s="12" t="s">
        <v>72</v>
      </c>
      <c r="C27" s="73" t="s">
        <v>11</v>
      </c>
      <c r="D27" s="5">
        <v>1110</v>
      </c>
      <c r="E27" s="5">
        <v>1110</v>
      </c>
      <c r="F27" s="5">
        <v>1025</v>
      </c>
      <c r="G27" s="5">
        <v>1030</v>
      </c>
      <c r="H27" s="60">
        <f>F27/D27*100</f>
        <v>92.342342342342349</v>
      </c>
      <c r="I27" s="60">
        <f>F27/E27*100</f>
        <v>92.342342342342349</v>
      </c>
      <c r="J27" s="60">
        <f>G27/D27*100</f>
        <v>92.792792792792795</v>
      </c>
      <c r="K27" s="60">
        <f>G27/E27*100</f>
        <v>92.792792792792795</v>
      </c>
      <c r="L27" s="7"/>
    </row>
    <row r="28" spans="1:12" s="14" customFormat="1" ht="20.25" customHeight="1">
      <c r="A28" s="40" t="s">
        <v>19</v>
      </c>
      <c r="B28" s="39" t="s">
        <v>66</v>
      </c>
      <c r="C28" s="74" t="s">
        <v>29</v>
      </c>
      <c r="D28" s="5">
        <v>5217</v>
      </c>
      <c r="E28" s="5">
        <v>5217</v>
      </c>
      <c r="F28" s="5"/>
      <c r="G28" s="5"/>
      <c r="H28" s="60"/>
      <c r="I28" s="60"/>
      <c r="J28" s="60"/>
      <c r="K28" s="60"/>
      <c r="L28" s="7"/>
    </row>
    <row r="29" spans="1:12" s="98" customFormat="1" ht="20.25" customHeight="1">
      <c r="A29" s="91">
        <v>5</v>
      </c>
      <c r="B29" s="92" t="s">
        <v>12</v>
      </c>
      <c r="C29" s="93" t="s">
        <v>11</v>
      </c>
      <c r="D29" s="94"/>
      <c r="E29" s="95">
        <v>132</v>
      </c>
      <c r="F29" s="5">
        <v>8.3000000000000007</v>
      </c>
      <c r="G29" s="5">
        <v>72.8</v>
      </c>
      <c r="H29" s="60"/>
      <c r="I29" s="60">
        <f t="shared" ref="I29:I32" si="0">F29/E29*100</f>
        <v>6.2878787878787881</v>
      </c>
      <c r="J29" s="60"/>
      <c r="K29" s="60">
        <f t="shared" ref="K29:K32" si="1">G29/E29*100</f>
        <v>55.151515151515149</v>
      </c>
      <c r="L29" s="97"/>
    </row>
    <row r="30" spans="1:12" s="99" customFormat="1" ht="20.25" customHeight="1">
      <c r="A30" s="91"/>
      <c r="B30" s="92" t="s">
        <v>74</v>
      </c>
      <c r="C30" s="93" t="s">
        <v>11</v>
      </c>
      <c r="D30" s="94"/>
      <c r="E30" s="95">
        <v>25</v>
      </c>
      <c r="F30" s="5"/>
      <c r="G30" s="5">
        <v>114.5</v>
      </c>
      <c r="H30" s="60"/>
      <c r="I30" s="60">
        <f t="shared" si="0"/>
        <v>0</v>
      </c>
      <c r="J30" s="60"/>
      <c r="K30" s="60">
        <f t="shared" si="1"/>
        <v>458</v>
      </c>
      <c r="L30" s="97"/>
    </row>
    <row r="31" spans="1:12" s="98" customFormat="1" ht="20.25" customHeight="1">
      <c r="A31" s="91">
        <v>6</v>
      </c>
      <c r="B31" s="92" t="s">
        <v>13</v>
      </c>
      <c r="C31" s="93" t="s">
        <v>11</v>
      </c>
      <c r="D31" s="94"/>
      <c r="E31" s="95">
        <v>28</v>
      </c>
      <c r="F31" s="5">
        <v>20</v>
      </c>
      <c r="G31" s="5">
        <v>20</v>
      </c>
      <c r="H31" s="60"/>
      <c r="I31" s="60">
        <f>F31/E31*100</f>
        <v>71.428571428571431</v>
      </c>
      <c r="J31" s="60"/>
      <c r="K31" s="60">
        <f t="shared" si="1"/>
        <v>71.428571428571431</v>
      </c>
      <c r="L31" s="97"/>
    </row>
    <row r="32" spans="1:12" s="98" customFormat="1" ht="20.25" customHeight="1">
      <c r="A32" s="91">
        <v>7</v>
      </c>
      <c r="B32" s="92" t="s">
        <v>14</v>
      </c>
      <c r="C32" s="93" t="s">
        <v>11</v>
      </c>
      <c r="D32" s="95">
        <v>120</v>
      </c>
      <c r="E32" s="96">
        <v>120</v>
      </c>
      <c r="F32" s="5">
        <v>29</v>
      </c>
      <c r="G32" s="5">
        <v>52</v>
      </c>
      <c r="H32" s="60">
        <f t="shared" ref="H32" si="2">F32/D32*100</f>
        <v>24.166666666666668</v>
      </c>
      <c r="I32" s="60">
        <f t="shared" si="0"/>
        <v>24.166666666666668</v>
      </c>
      <c r="J32" s="60">
        <f t="shared" ref="J32" si="3">G32/D32*100</f>
        <v>43.333333333333336</v>
      </c>
      <c r="K32" s="60">
        <f t="shared" si="1"/>
        <v>43.333333333333336</v>
      </c>
      <c r="L32" s="97"/>
    </row>
    <row r="33" spans="1:14" s="98" customFormat="1" ht="20.25" customHeight="1">
      <c r="A33" s="91">
        <v>8</v>
      </c>
      <c r="B33" s="92" t="s">
        <v>79</v>
      </c>
      <c r="C33" s="93" t="s">
        <v>11</v>
      </c>
      <c r="D33" s="95"/>
      <c r="E33" s="100">
        <f>E34+E35+E36</f>
        <v>580</v>
      </c>
      <c r="F33" s="5">
        <v>3</v>
      </c>
      <c r="G33" s="5">
        <v>581</v>
      </c>
      <c r="H33" s="60"/>
      <c r="I33" s="60">
        <f>F33/E33*100</f>
        <v>0.51724137931034486</v>
      </c>
      <c r="J33" s="60"/>
      <c r="K33" s="60">
        <f t="shared" ref="K33:K36" si="4">G33/E33*100</f>
        <v>100.17241379310344</v>
      </c>
      <c r="L33" s="97"/>
    </row>
    <row r="34" spans="1:14" s="99" customFormat="1" ht="20.25" customHeight="1">
      <c r="A34" s="91" t="s">
        <v>15</v>
      </c>
      <c r="B34" s="101" t="s">
        <v>16</v>
      </c>
      <c r="C34" s="102" t="s">
        <v>11</v>
      </c>
      <c r="D34" s="103"/>
      <c r="E34" s="104">
        <v>326</v>
      </c>
      <c r="F34" s="5"/>
      <c r="G34" s="5"/>
      <c r="H34" s="60"/>
      <c r="I34" s="60"/>
      <c r="J34" s="60"/>
      <c r="K34" s="60"/>
      <c r="L34" s="97"/>
    </row>
    <row r="35" spans="1:14" s="99" customFormat="1" ht="20.25" customHeight="1">
      <c r="A35" s="91" t="s">
        <v>15</v>
      </c>
      <c r="B35" s="101" t="s">
        <v>17</v>
      </c>
      <c r="C35" s="102" t="s">
        <v>11</v>
      </c>
      <c r="D35" s="103"/>
      <c r="E35" s="104">
        <v>239</v>
      </c>
      <c r="F35" s="5"/>
      <c r="G35" s="5"/>
      <c r="H35" s="60"/>
      <c r="I35" s="60"/>
      <c r="J35" s="60"/>
      <c r="K35" s="60"/>
      <c r="L35" s="97"/>
    </row>
    <row r="36" spans="1:14" s="99" customFormat="1" ht="20.25" customHeight="1">
      <c r="A36" s="91" t="s">
        <v>7</v>
      </c>
      <c r="B36" s="101" t="s">
        <v>18</v>
      </c>
      <c r="C36" s="102" t="s">
        <v>11</v>
      </c>
      <c r="D36" s="103"/>
      <c r="E36" s="104">
        <v>15</v>
      </c>
      <c r="F36" s="5">
        <v>3</v>
      </c>
      <c r="G36" s="5">
        <v>16</v>
      </c>
      <c r="H36" s="60"/>
      <c r="I36" s="60">
        <f>F36/E36*100</f>
        <v>20</v>
      </c>
      <c r="J36" s="60"/>
      <c r="K36" s="60">
        <f t="shared" si="4"/>
        <v>106.66666666666667</v>
      </c>
      <c r="L36" s="97"/>
    </row>
    <row r="37" spans="1:14" s="98" customFormat="1" ht="18.75" customHeight="1">
      <c r="A37" s="105" t="s">
        <v>20</v>
      </c>
      <c r="B37" s="106" t="s">
        <v>76</v>
      </c>
      <c r="C37" s="107"/>
      <c r="D37" s="95"/>
      <c r="E37" s="96"/>
      <c r="F37" s="5"/>
      <c r="G37" s="5"/>
      <c r="H37" s="96"/>
      <c r="I37" s="96"/>
      <c r="J37" s="96"/>
      <c r="K37" s="96"/>
      <c r="L37" s="97"/>
    </row>
    <row r="38" spans="1:14" s="14" customFormat="1" ht="36.75" customHeight="1">
      <c r="A38" s="127">
        <v>1</v>
      </c>
      <c r="B38" s="128" t="s">
        <v>83</v>
      </c>
      <c r="C38" s="129" t="s">
        <v>26</v>
      </c>
      <c r="D38" s="43">
        <v>15200</v>
      </c>
      <c r="E38" s="43">
        <f>E39+E40+E41+E42</f>
        <v>15200</v>
      </c>
      <c r="F38" s="5">
        <v>436</v>
      </c>
      <c r="G38" s="5">
        <v>10780</v>
      </c>
      <c r="H38" s="60">
        <f t="shared" ref="H38" si="5">F38/D38*100</f>
        <v>2.8684210526315788</v>
      </c>
      <c r="I38" s="60">
        <f t="shared" ref="I38" si="6">F38/E38*100</f>
        <v>2.8684210526315788</v>
      </c>
      <c r="J38" s="60">
        <f t="shared" ref="J38" si="7">G38/D38*100</f>
        <v>70.921052631578945</v>
      </c>
      <c r="K38" s="60">
        <f t="shared" ref="K38" si="8">G38/E38*100</f>
        <v>70.921052631578945</v>
      </c>
      <c r="L38" s="7"/>
    </row>
    <row r="39" spans="1:14" s="14" customFormat="1" ht="18.75" customHeight="1">
      <c r="A39" s="44" t="s">
        <v>15</v>
      </c>
      <c r="B39" s="45" t="s">
        <v>59</v>
      </c>
      <c r="C39" s="76" t="s">
        <v>26</v>
      </c>
      <c r="D39" s="46"/>
      <c r="E39" s="42">
        <v>3938</v>
      </c>
      <c r="F39" s="5"/>
      <c r="G39" s="5"/>
      <c r="H39" s="60"/>
      <c r="I39" s="60"/>
      <c r="J39" s="60"/>
      <c r="K39" s="60"/>
      <c r="L39" s="7"/>
    </row>
    <row r="40" spans="1:14" s="14" customFormat="1" ht="18.75" customHeight="1">
      <c r="A40" s="44" t="s">
        <v>7</v>
      </c>
      <c r="B40" s="45" t="s">
        <v>60</v>
      </c>
      <c r="C40" s="76" t="s">
        <v>26</v>
      </c>
      <c r="D40" s="46"/>
      <c r="E40" s="42">
        <v>1200</v>
      </c>
      <c r="F40" s="5"/>
      <c r="G40" s="5"/>
      <c r="H40" s="60"/>
      <c r="I40" s="60"/>
      <c r="J40" s="60"/>
      <c r="K40" s="60"/>
      <c r="L40" s="7"/>
    </row>
    <row r="41" spans="1:14" s="14" customFormat="1" ht="18.75" customHeight="1">
      <c r="A41" s="44" t="s">
        <v>7</v>
      </c>
      <c r="B41" s="45" t="s">
        <v>61</v>
      </c>
      <c r="C41" s="76" t="s">
        <v>26</v>
      </c>
      <c r="D41" s="46"/>
      <c r="E41" s="42">
        <v>162</v>
      </c>
      <c r="F41" s="5"/>
      <c r="G41" s="5"/>
      <c r="H41" s="60"/>
      <c r="I41" s="60"/>
      <c r="J41" s="60"/>
      <c r="K41" s="60"/>
      <c r="L41" s="7"/>
    </row>
    <row r="42" spans="1:14" s="14" customFormat="1" ht="18.75" customHeight="1">
      <c r="A42" s="44" t="s">
        <v>15</v>
      </c>
      <c r="B42" s="45" t="s">
        <v>62</v>
      </c>
      <c r="C42" s="76" t="s">
        <v>26</v>
      </c>
      <c r="D42" s="46"/>
      <c r="E42" s="42">
        <v>9900</v>
      </c>
      <c r="F42" s="5"/>
      <c r="G42" s="5"/>
      <c r="H42" s="60"/>
      <c r="I42" s="60"/>
      <c r="J42" s="60"/>
      <c r="K42" s="60"/>
      <c r="L42" s="7"/>
    </row>
    <row r="43" spans="1:14" s="14" customFormat="1" ht="31.5" customHeight="1">
      <c r="A43" s="47">
        <v>2</v>
      </c>
      <c r="B43" s="128" t="s">
        <v>27</v>
      </c>
      <c r="C43" s="129" t="s">
        <v>84</v>
      </c>
      <c r="D43" s="48">
        <v>86000</v>
      </c>
      <c r="E43" s="48">
        <v>86000</v>
      </c>
      <c r="F43" s="5">
        <v>5050</v>
      </c>
      <c r="G43" s="5">
        <v>47882</v>
      </c>
      <c r="H43" s="60">
        <f t="shared" ref="H43" si="9">F43/D43*100</f>
        <v>5.8720930232558137</v>
      </c>
      <c r="I43" s="60">
        <f t="shared" ref="I43" si="10">F43/E43*100</f>
        <v>5.8720930232558137</v>
      </c>
      <c r="J43" s="60">
        <f t="shared" ref="J43" si="11">G43/D43*100</f>
        <v>55.676744186046513</v>
      </c>
      <c r="K43" s="60">
        <f t="shared" ref="K43" si="12">G43/E43*100</f>
        <v>55.676744186046513</v>
      </c>
      <c r="L43" s="7"/>
    </row>
    <row r="44" spans="1:14" s="14" customFormat="1" ht="18.75" customHeight="1">
      <c r="A44" s="47">
        <v>3</v>
      </c>
      <c r="B44" s="49" t="s">
        <v>57</v>
      </c>
      <c r="C44" s="77" t="s">
        <v>26</v>
      </c>
      <c r="D44" s="50"/>
      <c r="E44" s="37">
        <v>638</v>
      </c>
      <c r="F44" s="5"/>
      <c r="G44" s="5"/>
      <c r="H44" s="96"/>
      <c r="I44" s="96"/>
      <c r="J44" s="96"/>
      <c r="K44" s="96"/>
      <c r="L44" s="7"/>
    </row>
    <row r="45" spans="1:14" s="14" customFormat="1" ht="18.75" customHeight="1">
      <c r="A45" s="127">
        <v>4</v>
      </c>
      <c r="B45" s="128" t="s">
        <v>28</v>
      </c>
      <c r="C45" s="129" t="s">
        <v>29</v>
      </c>
      <c r="D45" s="37">
        <v>1070</v>
      </c>
      <c r="E45" s="37">
        <v>1070</v>
      </c>
      <c r="F45" s="5">
        <v>104</v>
      </c>
      <c r="G45" s="5">
        <v>343</v>
      </c>
      <c r="H45" s="60">
        <f t="shared" ref="H45" si="13">F45/D45*100</f>
        <v>9.7196261682242984</v>
      </c>
      <c r="I45" s="60">
        <f t="shared" ref="I45" si="14">F45/E45*100</f>
        <v>9.7196261682242984</v>
      </c>
      <c r="J45" s="60">
        <f t="shared" ref="J45" si="15">G45/D45*100</f>
        <v>32.056074766355138</v>
      </c>
      <c r="K45" s="60">
        <f t="shared" ref="K45" si="16">G45/E45*100</f>
        <v>32.056074766355138</v>
      </c>
      <c r="L45" s="7"/>
      <c r="N45" s="90"/>
    </row>
    <row r="46" spans="1:14" s="14" customFormat="1" ht="18.75" customHeight="1">
      <c r="A46" s="127" t="s">
        <v>25</v>
      </c>
      <c r="B46" s="128" t="s">
        <v>31</v>
      </c>
      <c r="C46" s="129"/>
      <c r="D46" s="5"/>
      <c r="E46" s="2"/>
      <c r="F46" s="5"/>
      <c r="G46" s="5"/>
      <c r="H46" s="96"/>
      <c r="I46" s="96"/>
      <c r="J46" s="96"/>
      <c r="K46" s="96"/>
      <c r="L46" s="7"/>
    </row>
    <row r="47" spans="1:14" s="14" customFormat="1" ht="27" customHeight="1">
      <c r="A47" s="13">
        <v>1</v>
      </c>
      <c r="B47" s="12" t="s">
        <v>32</v>
      </c>
      <c r="C47" s="73" t="s">
        <v>11</v>
      </c>
      <c r="D47" s="5">
        <v>0.7</v>
      </c>
      <c r="E47" s="5">
        <v>0.7</v>
      </c>
      <c r="F47" s="5"/>
      <c r="G47" s="5">
        <v>0.7</v>
      </c>
      <c r="H47" s="60">
        <f t="shared" ref="H47" si="17">F47/D47*100</f>
        <v>0</v>
      </c>
      <c r="I47" s="60">
        <f t="shared" ref="I47" si="18">F47/E47*100</f>
        <v>0</v>
      </c>
      <c r="J47" s="60">
        <f t="shared" ref="J47" si="19">G47/D47*100</f>
        <v>100</v>
      </c>
      <c r="K47" s="60">
        <f t="shared" ref="K47" si="20">G47/E47*100</f>
        <v>100</v>
      </c>
      <c r="L47" s="7"/>
    </row>
    <row r="48" spans="1:14" s="14" customFormat="1" ht="31.2">
      <c r="A48" s="11">
        <v>2</v>
      </c>
      <c r="B48" s="12" t="s">
        <v>33</v>
      </c>
      <c r="C48" s="73" t="s">
        <v>29</v>
      </c>
      <c r="D48" s="5">
        <v>2</v>
      </c>
      <c r="E48" s="5">
        <v>2</v>
      </c>
      <c r="F48" s="5"/>
      <c r="G48" s="5"/>
      <c r="H48" s="96"/>
      <c r="I48" s="96"/>
      <c r="J48" s="96"/>
      <c r="K48" s="96"/>
      <c r="L48" s="7"/>
    </row>
    <row r="49" spans="1:12" s="27" customFormat="1">
      <c r="A49" s="127" t="s">
        <v>30</v>
      </c>
      <c r="B49" s="128" t="s">
        <v>21</v>
      </c>
      <c r="C49" s="129"/>
      <c r="D49" s="5"/>
      <c r="E49" s="5"/>
      <c r="F49" s="5"/>
      <c r="G49" s="5"/>
      <c r="H49" s="96"/>
      <c r="I49" s="96"/>
      <c r="J49" s="96"/>
      <c r="K49" s="96"/>
      <c r="L49" s="7"/>
    </row>
    <row r="50" spans="1:12" s="14" customFormat="1" ht="71.25" customHeight="1">
      <c r="A50" s="11">
        <v>1</v>
      </c>
      <c r="B50" s="12" t="s">
        <v>88</v>
      </c>
      <c r="C50" s="73" t="s">
        <v>11</v>
      </c>
      <c r="D50" s="5">
        <v>56</v>
      </c>
      <c r="E50" s="5">
        <v>56</v>
      </c>
      <c r="F50" s="5"/>
      <c r="G50" s="5"/>
      <c r="H50" s="96"/>
      <c r="I50" s="96"/>
      <c r="J50" s="96"/>
      <c r="K50" s="96"/>
      <c r="L50" s="7"/>
    </row>
    <row r="51" spans="1:12" s="4" customFormat="1" ht="38.25" customHeight="1">
      <c r="A51" s="13" t="s">
        <v>22</v>
      </c>
      <c r="B51" s="51" t="s">
        <v>23</v>
      </c>
      <c r="C51" s="78" t="s">
        <v>11</v>
      </c>
      <c r="D51" s="6"/>
      <c r="E51" s="52">
        <v>2469.64</v>
      </c>
      <c r="F51" s="5"/>
      <c r="G51" s="52">
        <v>2469.64</v>
      </c>
      <c r="H51" s="60"/>
      <c r="I51" s="60">
        <f t="shared" ref="I51" si="21">F51/E51*100</f>
        <v>0</v>
      </c>
      <c r="J51" s="60"/>
      <c r="K51" s="60">
        <f t="shared" ref="K51" si="22">G51/E51*100</f>
        <v>100</v>
      </c>
      <c r="L51" s="1"/>
    </row>
    <row r="52" spans="1:12" s="14" customFormat="1" ht="35.25" customHeight="1">
      <c r="A52" s="11">
        <v>3</v>
      </c>
      <c r="B52" s="39" t="s">
        <v>87</v>
      </c>
      <c r="C52" s="73" t="s">
        <v>11</v>
      </c>
      <c r="D52" s="50"/>
      <c r="E52" s="5">
        <f>E53+E54</f>
        <v>15.4</v>
      </c>
      <c r="F52" s="5"/>
      <c r="G52" s="5"/>
      <c r="H52" s="96"/>
      <c r="I52" s="96"/>
      <c r="J52" s="96"/>
      <c r="K52" s="96"/>
      <c r="L52" s="7"/>
    </row>
    <row r="53" spans="1:12" s="15" customFormat="1" ht="23.25" customHeight="1">
      <c r="A53" s="11" t="s">
        <v>19</v>
      </c>
      <c r="B53" s="41" t="s">
        <v>112</v>
      </c>
      <c r="C53" s="75" t="s">
        <v>11</v>
      </c>
      <c r="D53" s="5"/>
      <c r="E53" s="2">
        <v>10</v>
      </c>
      <c r="F53" s="5"/>
      <c r="G53" s="5">
        <v>10</v>
      </c>
      <c r="H53" s="96"/>
      <c r="I53" s="96"/>
      <c r="J53" s="96"/>
      <c r="K53" s="96"/>
      <c r="L53" s="7"/>
    </row>
    <row r="54" spans="1:12" s="15" customFormat="1" ht="23.25" customHeight="1">
      <c r="A54" s="13" t="s">
        <v>19</v>
      </c>
      <c r="B54" s="41" t="s">
        <v>111</v>
      </c>
      <c r="C54" s="75" t="s">
        <v>11</v>
      </c>
      <c r="D54" s="53"/>
      <c r="E54" s="5">
        <v>5.4</v>
      </c>
      <c r="F54" s="5"/>
      <c r="G54" s="5">
        <v>5.4</v>
      </c>
      <c r="H54" s="96"/>
      <c r="I54" s="96"/>
      <c r="J54" s="96"/>
      <c r="K54" s="96"/>
      <c r="L54" s="7"/>
    </row>
    <row r="55" spans="1:12" s="14" customFormat="1" ht="23.25" customHeight="1">
      <c r="A55" s="11">
        <v>4</v>
      </c>
      <c r="B55" s="12" t="s">
        <v>24</v>
      </c>
      <c r="C55" s="73" t="s">
        <v>6</v>
      </c>
      <c r="D55" s="2">
        <v>40.299999999999997</v>
      </c>
      <c r="E55" s="2">
        <v>40.299999999999997</v>
      </c>
      <c r="F55" s="5">
        <v>38.880000000000003</v>
      </c>
      <c r="G55" s="5">
        <v>38.880000000000003</v>
      </c>
      <c r="H55" s="60"/>
      <c r="I55" s="60">
        <f t="shared" ref="I55" si="23">F55/E55*100</f>
        <v>96.476426799007456</v>
      </c>
      <c r="J55" s="60"/>
      <c r="K55" s="60">
        <f t="shared" ref="K55" si="24">G55/E55*100</f>
        <v>96.476426799007456</v>
      </c>
      <c r="L55" s="7"/>
    </row>
    <row r="56" spans="1:12" s="16" customFormat="1" ht="34.5" customHeight="1">
      <c r="A56" s="127" t="s">
        <v>37</v>
      </c>
      <c r="B56" s="54" t="s">
        <v>38</v>
      </c>
      <c r="C56" s="79"/>
      <c r="D56" s="5"/>
      <c r="E56" s="2"/>
      <c r="F56" s="5"/>
      <c r="G56" s="5"/>
      <c r="H56" s="96"/>
      <c r="I56" s="96"/>
      <c r="J56" s="96"/>
      <c r="K56" s="96"/>
      <c r="L56" s="7"/>
    </row>
    <row r="57" spans="1:12" s="16" customFormat="1" ht="29.25" customHeight="1">
      <c r="A57" s="127" t="s">
        <v>10</v>
      </c>
      <c r="B57" s="54" t="s">
        <v>80</v>
      </c>
      <c r="C57" s="79"/>
      <c r="D57" s="5"/>
      <c r="E57" s="2"/>
      <c r="F57" s="5"/>
      <c r="G57" s="5"/>
      <c r="H57" s="96"/>
      <c r="I57" s="96"/>
      <c r="J57" s="96"/>
      <c r="K57" s="96"/>
      <c r="L57" s="7"/>
    </row>
    <row r="58" spans="1:12" s="16" customFormat="1" ht="21.75" customHeight="1">
      <c r="A58" s="11">
        <v>1</v>
      </c>
      <c r="B58" s="55" t="s">
        <v>81</v>
      </c>
      <c r="C58" s="80" t="s">
        <v>39</v>
      </c>
      <c r="D58" s="5"/>
      <c r="E58" s="5">
        <v>30</v>
      </c>
      <c r="F58" s="5">
        <v>5</v>
      </c>
      <c r="G58" s="5">
        <v>17</v>
      </c>
      <c r="H58" s="96"/>
      <c r="I58" s="96"/>
      <c r="J58" s="96"/>
      <c r="K58" s="96"/>
      <c r="L58" s="7"/>
    </row>
    <row r="59" spans="1:12" s="16" customFormat="1" ht="21.75" customHeight="1">
      <c r="A59" s="11">
        <v>2</v>
      </c>
      <c r="B59" s="55" t="s">
        <v>40</v>
      </c>
      <c r="C59" s="80" t="s">
        <v>39</v>
      </c>
      <c r="D59" s="56"/>
      <c r="E59" s="5">
        <v>20</v>
      </c>
      <c r="F59" s="5"/>
      <c r="G59" s="5">
        <v>17</v>
      </c>
      <c r="H59" s="96"/>
      <c r="I59" s="96"/>
      <c r="J59" s="96"/>
      <c r="K59" s="96"/>
      <c r="L59" s="7"/>
    </row>
    <row r="60" spans="1:12" s="16" customFormat="1" ht="43.8" customHeight="1">
      <c r="A60" s="127" t="s">
        <v>20</v>
      </c>
      <c r="B60" s="88" t="s">
        <v>41</v>
      </c>
      <c r="C60" s="81"/>
      <c r="D60" s="5"/>
      <c r="E60" s="2"/>
      <c r="F60" s="5"/>
      <c r="G60" s="5"/>
      <c r="H60" s="96"/>
      <c r="I60" s="96"/>
      <c r="J60" s="96"/>
      <c r="K60" s="96"/>
      <c r="L60" s="7"/>
    </row>
    <row r="61" spans="1:12" s="17" customFormat="1" ht="64.5" customHeight="1">
      <c r="A61" s="127">
        <v>1</v>
      </c>
      <c r="B61" s="87" t="s">
        <v>78</v>
      </c>
      <c r="C61" s="82" t="s">
        <v>42</v>
      </c>
      <c r="D61" s="5"/>
      <c r="E61" s="2">
        <f>E62+E63</f>
        <v>51</v>
      </c>
      <c r="F61" s="5"/>
      <c r="G61" s="5"/>
      <c r="H61" s="96"/>
      <c r="I61" s="96"/>
      <c r="J61" s="96"/>
      <c r="K61" s="96"/>
      <c r="L61" s="7"/>
    </row>
    <row r="62" spans="1:12" s="17" customFormat="1" ht="21" customHeight="1">
      <c r="A62" s="13" t="s">
        <v>15</v>
      </c>
      <c r="B62" s="57" t="s">
        <v>43</v>
      </c>
      <c r="C62" s="82" t="s">
        <v>42</v>
      </c>
      <c r="D62" s="5"/>
      <c r="E62" s="2">
        <v>50</v>
      </c>
      <c r="F62" s="5">
        <v>1</v>
      </c>
      <c r="G62" s="5">
        <v>21</v>
      </c>
      <c r="H62" s="96"/>
      <c r="I62" s="96"/>
      <c r="J62" s="96"/>
      <c r="K62" s="96"/>
      <c r="L62" s="7"/>
    </row>
    <row r="63" spans="1:12" s="17" customFormat="1" ht="21" customHeight="1">
      <c r="A63" s="13" t="s">
        <v>15</v>
      </c>
      <c r="B63" s="57" t="s">
        <v>44</v>
      </c>
      <c r="C63" s="82" t="s">
        <v>42</v>
      </c>
      <c r="D63" s="5"/>
      <c r="E63" s="2">
        <v>1</v>
      </c>
      <c r="F63" s="5"/>
      <c r="G63" s="5">
        <v>1</v>
      </c>
      <c r="H63" s="96"/>
      <c r="I63" s="96"/>
      <c r="J63" s="96"/>
      <c r="K63" s="96"/>
      <c r="L63" s="7"/>
    </row>
    <row r="64" spans="1:12" s="17" customFormat="1" ht="99.75" customHeight="1">
      <c r="A64" s="127">
        <v>2</v>
      </c>
      <c r="B64" s="87" t="s">
        <v>45</v>
      </c>
      <c r="C64" s="82" t="s">
        <v>42</v>
      </c>
      <c r="D64" s="5"/>
      <c r="E64" s="2"/>
      <c r="F64" s="5"/>
      <c r="G64" s="5"/>
      <c r="H64" s="96"/>
      <c r="I64" s="96"/>
      <c r="J64" s="96"/>
      <c r="K64" s="96"/>
      <c r="L64" s="7"/>
    </row>
    <row r="65" spans="1:12" s="17" customFormat="1" ht="21" customHeight="1">
      <c r="A65" s="13" t="s">
        <v>19</v>
      </c>
      <c r="B65" s="57" t="s">
        <v>46</v>
      </c>
      <c r="C65" s="82" t="s">
        <v>42</v>
      </c>
      <c r="D65" s="5"/>
      <c r="E65" s="2"/>
      <c r="F65" s="5"/>
      <c r="G65" s="5"/>
      <c r="H65" s="96"/>
      <c r="I65" s="96"/>
      <c r="J65" s="96"/>
      <c r="K65" s="96"/>
      <c r="L65" s="7"/>
    </row>
    <row r="66" spans="1:12" s="17" customFormat="1" ht="33.75" customHeight="1">
      <c r="A66" s="13" t="s">
        <v>19</v>
      </c>
      <c r="B66" s="57" t="s">
        <v>47</v>
      </c>
      <c r="C66" s="82" t="s">
        <v>42</v>
      </c>
      <c r="D66" s="50"/>
      <c r="E66" s="5">
        <v>10</v>
      </c>
      <c r="F66" s="5">
        <v>3</v>
      </c>
      <c r="G66" s="5">
        <v>7</v>
      </c>
      <c r="H66" s="60"/>
      <c r="I66" s="60">
        <f t="shared" ref="I66" si="25">F66/E66*100</f>
        <v>30</v>
      </c>
      <c r="J66" s="60"/>
      <c r="K66" s="60">
        <f t="shared" ref="K66" si="26">G66/E66*100</f>
        <v>70</v>
      </c>
      <c r="L66" s="7"/>
    </row>
    <row r="67" spans="1:12" s="17" customFormat="1" ht="33.75" customHeight="1">
      <c r="A67" s="127" t="s">
        <v>25</v>
      </c>
      <c r="B67" s="61" t="s">
        <v>107</v>
      </c>
      <c r="C67" s="21"/>
      <c r="D67" s="37"/>
      <c r="E67" s="89"/>
      <c r="F67" s="5"/>
      <c r="G67" s="5"/>
      <c r="H67" s="96"/>
      <c r="I67" s="96"/>
      <c r="J67" s="96"/>
      <c r="K67" s="96"/>
      <c r="L67" s="7"/>
    </row>
    <row r="68" spans="1:12" s="17" customFormat="1" ht="33.75" customHeight="1">
      <c r="A68" s="113">
        <v>1</v>
      </c>
      <c r="B68" s="191" t="s">
        <v>108</v>
      </c>
      <c r="C68" s="192" t="s">
        <v>6</v>
      </c>
      <c r="D68" s="5"/>
      <c r="E68" s="2">
        <v>80</v>
      </c>
      <c r="F68" s="5"/>
      <c r="G68" s="5">
        <v>80</v>
      </c>
      <c r="H68" s="60"/>
      <c r="I68" s="60"/>
      <c r="J68" s="60"/>
      <c r="K68" s="60"/>
      <c r="L68" s="7"/>
    </row>
    <row r="69" spans="1:12" s="17" customFormat="1" ht="33.75" customHeight="1">
      <c r="A69" s="113">
        <v>2</v>
      </c>
      <c r="B69" s="191" t="s">
        <v>109</v>
      </c>
      <c r="C69" s="192" t="s">
        <v>6</v>
      </c>
      <c r="D69" s="5"/>
      <c r="E69" s="2">
        <v>100</v>
      </c>
      <c r="F69" s="5"/>
      <c r="G69" s="5">
        <v>100</v>
      </c>
      <c r="H69" s="60"/>
      <c r="I69" s="60"/>
      <c r="J69" s="60"/>
      <c r="K69" s="60"/>
      <c r="L69" s="7"/>
    </row>
    <row r="70" spans="1:12" s="17" customFormat="1" ht="33.75" customHeight="1">
      <c r="A70" s="113">
        <v>3</v>
      </c>
      <c r="B70" s="12" t="s">
        <v>36</v>
      </c>
      <c r="C70" s="10" t="s">
        <v>6</v>
      </c>
      <c r="D70" s="50"/>
      <c r="E70" s="5">
        <v>96</v>
      </c>
      <c r="F70" s="5"/>
      <c r="G70" s="5">
        <v>96</v>
      </c>
      <c r="H70" s="60"/>
      <c r="I70" s="60">
        <f t="shared" ref="I70" si="27">F70/E70*100</f>
        <v>0</v>
      </c>
      <c r="J70" s="60"/>
      <c r="K70" s="60">
        <f t="shared" ref="K70" si="28">G70/E70*100</f>
        <v>100</v>
      </c>
      <c r="L70" s="7"/>
    </row>
    <row r="71" spans="1:12" s="17" customFormat="1" ht="40.5" customHeight="1">
      <c r="A71" s="113">
        <v>4</v>
      </c>
      <c r="B71" s="193" t="s">
        <v>64</v>
      </c>
      <c r="C71" s="194" t="s">
        <v>6</v>
      </c>
      <c r="D71" s="5">
        <v>9</v>
      </c>
      <c r="E71" s="5">
        <v>9</v>
      </c>
      <c r="F71" s="5"/>
      <c r="G71" s="5"/>
      <c r="H71" s="60"/>
      <c r="I71" s="60"/>
      <c r="J71" s="60"/>
      <c r="K71" s="60"/>
      <c r="L71" s="7"/>
    </row>
    <row r="72" spans="1:12" s="17" customFormat="1" ht="33.75" customHeight="1">
      <c r="A72" s="113">
        <v>5</v>
      </c>
      <c r="B72" s="193" t="s">
        <v>77</v>
      </c>
      <c r="C72" s="195" t="s">
        <v>6</v>
      </c>
      <c r="D72" s="5">
        <v>82</v>
      </c>
      <c r="E72" s="5">
        <v>82</v>
      </c>
      <c r="F72" s="5"/>
      <c r="G72" s="5">
        <v>80</v>
      </c>
      <c r="H72" s="60">
        <f t="shared" ref="H72:H73" si="29">F72/D72*100</f>
        <v>0</v>
      </c>
      <c r="I72" s="60">
        <f t="shared" ref="I72:I73" si="30">F72/E72*100</f>
        <v>0</v>
      </c>
      <c r="J72" s="60">
        <f t="shared" ref="J72:J73" si="31">G72/D72*100</f>
        <v>97.560975609756099</v>
      </c>
      <c r="K72" s="60">
        <f t="shared" ref="K72:K73" si="32">G72/E72*100</f>
        <v>97.560975609756099</v>
      </c>
      <c r="L72" s="7"/>
    </row>
    <row r="73" spans="1:12" s="17" customFormat="1" ht="51" customHeight="1">
      <c r="A73" s="113">
        <v>6</v>
      </c>
      <c r="B73" s="193" t="s">
        <v>58</v>
      </c>
      <c r="C73" s="195" t="s">
        <v>6</v>
      </c>
      <c r="D73" s="5">
        <v>65</v>
      </c>
      <c r="E73" s="5">
        <v>65</v>
      </c>
      <c r="F73" s="5"/>
      <c r="G73" s="5">
        <v>62</v>
      </c>
      <c r="H73" s="60">
        <f t="shared" si="29"/>
        <v>0</v>
      </c>
      <c r="I73" s="60">
        <f t="shared" si="30"/>
        <v>0</v>
      </c>
      <c r="J73" s="60">
        <f t="shared" si="31"/>
        <v>95.384615384615387</v>
      </c>
      <c r="K73" s="60">
        <f t="shared" si="32"/>
        <v>95.384615384615387</v>
      </c>
      <c r="L73" s="7"/>
    </row>
    <row r="74" spans="1:12" s="17" customFormat="1" ht="51" customHeight="1">
      <c r="A74" s="113">
        <v>7</v>
      </c>
      <c r="B74" s="191" t="s">
        <v>110</v>
      </c>
      <c r="C74" s="196" t="s">
        <v>6</v>
      </c>
      <c r="D74" s="2"/>
      <c r="E74" s="2">
        <v>60</v>
      </c>
      <c r="F74" s="5"/>
      <c r="G74" s="5">
        <v>60</v>
      </c>
      <c r="H74" s="60"/>
      <c r="I74" s="60">
        <f t="shared" ref="I74" si="33">F74/E74*100</f>
        <v>0</v>
      </c>
      <c r="J74" s="60"/>
      <c r="K74" s="60">
        <f t="shared" ref="K74" si="34">G74/E74*100</f>
        <v>100</v>
      </c>
      <c r="L74" s="7"/>
    </row>
    <row r="75" spans="1:12" s="17" customFormat="1" ht="33.75" customHeight="1">
      <c r="A75" s="113">
        <v>8</v>
      </c>
      <c r="B75" s="12" t="s">
        <v>35</v>
      </c>
      <c r="C75" s="10" t="s">
        <v>6</v>
      </c>
      <c r="D75" s="50"/>
      <c r="E75" s="5">
        <v>70</v>
      </c>
      <c r="F75" s="5"/>
      <c r="G75" s="5">
        <v>68</v>
      </c>
      <c r="H75" s="60"/>
      <c r="I75" s="60">
        <f t="shared" ref="I75" si="35">F75/E75*100</f>
        <v>0</v>
      </c>
      <c r="J75" s="60"/>
      <c r="K75" s="60">
        <f t="shared" ref="K75" si="36">G75/E75*100</f>
        <v>97.142857142857139</v>
      </c>
      <c r="L75" s="7"/>
    </row>
    <row r="76" spans="1:12" s="28" customFormat="1" ht="24.75" customHeight="1">
      <c r="A76" s="20" t="s">
        <v>48</v>
      </c>
      <c r="B76" s="54" t="s">
        <v>90</v>
      </c>
      <c r="C76" s="79"/>
      <c r="D76" s="5"/>
      <c r="E76" s="5"/>
      <c r="F76" s="5"/>
      <c r="G76" s="5"/>
      <c r="H76" s="96"/>
      <c r="I76" s="96"/>
      <c r="J76" s="96"/>
      <c r="K76" s="96"/>
      <c r="L76" s="7"/>
    </row>
    <row r="77" spans="1:12" s="9" customFormat="1" ht="30" customHeight="1">
      <c r="A77" s="8" t="s">
        <v>7</v>
      </c>
      <c r="B77" s="55" t="s">
        <v>50</v>
      </c>
      <c r="C77" s="80" t="s">
        <v>51</v>
      </c>
      <c r="D77" s="53"/>
      <c r="E77" s="58">
        <v>2239</v>
      </c>
      <c r="F77" s="5"/>
      <c r="G77" s="5"/>
      <c r="H77" s="96"/>
      <c r="I77" s="96"/>
      <c r="J77" s="96"/>
      <c r="K77" s="96"/>
      <c r="L77" s="7"/>
    </row>
    <row r="78" spans="1:12" s="9" customFormat="1" ht="30" customHeight="1">
      <c r="A78" s="8" t="s">
        <v>7</v>
      </c>
      <c r="B78" s="55" t="s">
        <v>52</v>
      </c>
      <c r="C78" s="80" t="s">
        <v>51</v>
      </c>
      <c r="D78" s="53"/>
      <c r="E78" s="58">
        <v>570</v>
      </c>
      <c r="F78" s="5"/>
      <c r="G78" s="5"/>
      <c r="H78" s="96"/>
      <c r="I78" s="96"/>
      <c r="J78" s="96"/>
      <c r="K78" s="96"/>
      <c r="L78" s="7"/>
    </row>
    <row r="79" spans="1:12" s="9" customFormat="1" ht="30" customHeight="1">
      <c r="A79" s="8" t="s">
        <v>7</v>
      </c>
      <c r="B79" s="55" t="s">
        <v>53</v>
      </c>
      <c r="C79" s="80" t="s">
        <v>6</v>
      </c>
      <c r="D79" s="53"/>
      <c r="E79" s="6">
        <v>25.46</v>
      </c>
      <c r="F79" s="5"/>
      <c r="G79" s="5"/>
      <c r="H79" s="96"/>
      <c r="I79" s="96"/>
      <c r="J79" s="96"/>
      <c r="K79" s="96"/>
      <c r="L79" s="7"/>
    </row>
    <row r="80" spans="1:12" s="9" customFormat="1" ht="30" customHeight="1">
      <c r="A80" s="8" t="s">
        <v>7</v>
      </c>
      <c r="B80" s="55" t="s">
        <v>54</v>
      </c>
      <c r="C80" s="80" t="s">
        <v>51</v>
      </c>
      <c r="D80" s="53"/>
      <c r="E80" s="58">
        <v>160</v>
      </c>
      <c r="F80" s="5"/>
      <c r="G80" s="5"/>
      <c r="H80" s="96"/>
      <c r="I80" s="96"/>
      <c r="J80" s="96"/>
      <c r="K80" s="96"/>
      <c r="L80" s="7"/>
    </row>
    <row r="81" spans="1:13" s="9" customFormat="1" ht="51.75" customHeight="1">
      <c r="A81" s="8" t="s">
        <v>7</v>
      </c>
      <c r="B81" s="59" t="s">
        <v>89</v>
      </c>
      <c r="C81" s="80" t="s">
        <v>6</v>
      </c>
      <c r="D81" s="60">
        <v>7.15</v>
      </c>
      <c r="E81" s="60">
        <v>7.15</v>
      </c>
      <c r="F81" s="5"/>
      <c r="G81" s="5"/>
      <c r="H81" s="96"/>
      <c r="I81" s="96"/>
      <c r="J81" s="96"/>
      <c r="K81" s="96"/>
      <c r="L81" s="7"/>
    </row>
    <row r="82" spans="1:13" s="9" customFormat="1" ht="28.5" customHeight="1">
      <c r="A82" s="8" t="s">
        <v>7</v>
      </c>
      <c r="B82" s="55" t="s">
        <v>55</v>
      </c>
      <c r="C82" s="80" t="s">
        <v>51</v>
      </c>
      <c r="D82" s="53"/>
      <c r="E82" s="58">
        <f>E78-E80</f>
        <v>410</v>
      </c>
      <c r="F82" s="5"/>
      <c r="G82" s="5"/>
      <c r="H82" s="96"/>
      <c r="I82" s="96"/>
      <c r="J82" s="96"/>
      <c r="K82" s="96"/>
      <c r="L82" s="7"/>
    </row>
    <row r="83" spans="1:13" ht="49.8" customHeight="1">
      <c r="A83" s="21" t="s">
        <v>49</v>
      </c>
      <c r="B83" s="61" t="s">
        <v>82</v>
      </c>
      <c r="C83" s="83"/>
      <c r="D83" s="53"/>
      <c r="E83" s="53"/>
      <c r="F83" s="5"/>
      <c r="G83" s="5"/>
      <c r="H83" s="96"/>
      <c r="I83" s="96"/>
      <c r="J83" s="96"/>
      <c r="K83" s="96"/>
      <c r="L83" s="62"/>
    </row>
    <row r="84" spans="1:13" ht="39.75" customHeight="1">
      <c r="A84" s="19">
        <v>1</v>
      </c>
      <c r="B84" s="29" t="s">
        <v>85</v>
      </c>
      <c r="C84" s="84" t="s">
        <v>51</v>
      </c>
      <c r="D84" s="53"/>
      <c r="E84" s="50">
        <v>10</v>
      </c>
      <c r="F84" s="5">
        <v>5</v>
      </c>
      <c r="G84" s="5">
        <v>11</v>
      </c>
      <c r="H84" s="60"/>
      <c r="I84" s="60">
        <f t="shared" ref="I84" si="37">F84/E84*100</f>
        <v>50</v>
      </c>
      <c r="J84" s="60"/>
      <c r="K84" s="60">
        <f t="shared" ref="K84" si="38">G84/E84*100</f>
        <v>110.00000000000001</v>
      </c>
      <c r="L84" s="62"/>
    </row>
    <row r="85" spans="1:13" ht="39.75" customHeight="1">
      <c r="A85" s="19">
        <v>2</v>
      </c>
      <c r="B85" s="29" t="s">
        <v>86</v>
      </c>
      <c r="C85" s="84" t="s">
        <v>51</v>
      </c>
      <c r="D85" s="53"/>
      <c r="E85" s="50">
        <v>10</v>
      </c>
      <c r="F85" s="5">
        <v>2</v>
      </c>
      <c r="G85" s="5">
        <v>10</v>
      </c>
      <c r="H85" s="60"/>
      <c r="I85" s="60">
        <f t="shared" ref="I85" si="39">F85/E85*100</f>
        <v>20</v>
      </c>
      <c r="J85" s="60"/>
      <c r="K85" s="60">
        <f t="shared" ref="K85:K88" si="40">G85/E85*100</f>
        <v>100</v>
      </c>
      <c r="L85" s="62"/>
    </row>
    <row r="86" spans="1:13" ht="39.75" customHeight="1">
      <c r="A86" s="11">
        <v>3</v>
      </c>
      <c r="B86" s="29" t="s">
        <v>67</v>
      </c>
      <c r="C86" s="85" t="s">
        <v>69</v>
      </c>
      <c r="D86" s="58">
        <v>1</v>
      </c>
      <c r="E86" s="58">
        <v>1</v>
      </c>
      <c r="F86" s="5"/>
      <c r="G86" s="5"/>
      <c r="H86" s="60"/>
      <c r="I86" s="60"/>
      <c r="J86" s="60"/>
      <c r="K86" s="60"/>
      <c r="L86" s="30"/>
    </row>
    <row r="87" spans="1:13" ht="39.75" customHeight="1">
      <c r="A87" s="11">
        <v>4</v>
      </c>
      <c r="B87" s="29" t="s">
        <v>68</v>
      </c>
      <c r="C87" s="85" t="s">
        <v>70</v>
      </c>
      <c r="D87" s="58">
        <v>5</v>
      </c>
      <c r="E87" s="58">
        <v>5</v>
      </c>
      <c r="F87" s="5"/>
      <c r="G87" s="5"/>
      <c r="H87" s="60"/>
      <c r="I87" s="60"/>
      <c r="J87" s="60"/>
      <c r="K87" s="60"/>
      <c r="L87" s="30"/>
    </row>
    <row r="88" spans="1:13" ht="23.4" customHeight="1">
      <c r="A88" s="11">
        <v>5</v>
      </c>
      <c r="B88" s="131" t="s">
        <v>63</v>
      </c>
      <c r="C88" s="10" t="s">
        <v>106</v>
      </c>
      <c r="D88" s="63">
        <v>3</v>
      </c>
      <c r="E88" s="2">
        <v>3</v>
      </c>
      <c r="F88" s="5"/>
      <c r="G88" s="5">
        <v>3</v>
      </c>
      <c r="H88" s="60"/>
      <c r="I88" s="60"/>
      <c r="J88" s="60">
        <f t="shared" ref="J88" si="41">G88/D88*100</f>
        <v>100</v>
      </c>
      <c r="K88" s="60">
        <f t="shared" si="40"/>
        <v>100</v>
      </c>
      <c r="L88" s="30"/>
    </row>
    <row r="89" spans="1:13" s="28" customFormat="1" ht="16.2" customHeight="1">
      <c r="A89" s="108" t="s">
        <v>48</v>
      </c>
      <c r="B89" s="109" t="s">
        <v>113</v>
      </c>
      <c r="C89" s="118"/>
      <c r="D89" s="110"/>
      <c r="E89" s="111"/>
      <c r="F89" s="5"/>
      <c r="G89" s="5"/>
      <c r="H89" s="96"/>
      <c r="I89" s="96"/>
      <c r="J89" s="96"/>
      <c r="K89" s="96"/>
      <c r="L89" s="112"/>
    </row>
    <row r="90" spans="1:13" ht="22.2" customHeight="1">
      <c r="A90" s="113">
        <v>1</v>
      </c>
      <c r="B90" s="114" t="s">
        <v>114</v>
      </c>
      <c r="C90" s="119" t="s">
        <v>8</v>
      </c>
      <c r="D90" s="115"/>
      <c r="E90" s="115">
        <v>1095</v>
      </c>
      <c r="F90" s="5">
        <v>392</v>
      </c>
      <c r="G90" s="5">
        <v>906</v>
      </c>
      <c r="H90" s="60"/>
      <c r="I90" s="60">
        <f t="shared" ref="I90:I92" si="42">F90/E90*100</f>
        <v>35.799086757990864</v>
      </c>
      <c r="J90" s="60"/>
      <c r="K90" s="60">
        <f t="shared" ref="K90:K92" si="43">G90/E90*100</f>
        <v>82.739726027397268</v>
      </c>
      <c r="L90" s="117"/>
      <c r="M90" s="121"/>
    </row>
    <row r="91" spans="1:13" ht="22.2" customHeight="1">
      <c r="A91" s="113">
        <v>2</v>
      </c>
      <c r="B91" s="114" t="s">
        <v>115</v>
      </c>
      <c r="C91" s="119" t="s">
        <v>8</v>
      </c>
      <c r="D91" s="115"/>
      <c r="E91" s="115">
        <v>166776</v>
      </c>
      <c r="F91" s="5">
        <v>51456</v>
      </c>
      <c r="G91" s="5">
        <v>81878</v>
      </c>
      <c r="H91" s="60"/>
      <c r="I91" s="60">
        <f t="shared" si="42"/>
        <v>30.853360195711616</v>
      </c>
      <c r="J91" s="60"/>
      <c r="K91" s="60">
        <f t="shared" si="43"/>
        <v>49.094593946371177</v>
      </c>
      <c r="L91" s="117"/>
      <c r="M91" s="121"/>
    </row>
    <row r="92" spans="1:13" ht="22.2" customHeight="1">
      <c r="A92" s="113">
        <v>3</v>
      </c>
      <c r="B92" s="197" t="s">
        <v>116</v>
      </c>
      <c r="C92" s="119" t="s">
        <v>8</v>
      </c>
      <c r="D92" s="115"/>
      <c r="E92" s="115">
        <v>166776</v>
      </c>
      <c r="F92" s="5">
        <v>16893</v>
      </c>
      <c r="G92" s="5">
        <v>48085</v>
      </c>
      <c r="H92" s="60"/>
      <c r="I92" s="60">
        <f t="shared" si="42"/>
        <v>10.129155274140164</v>
      </c>
      <c r="J92" s="60"/>
      <c r="K92" s="60">
        <f t="shared" si="43"/>
        <v>28.832086151484624</v>
      </c>
      <c r="L92" s="122"/>
      <c r="M92" s="121"/>
    </row>
    <row r="93" spans="1:13" s="28" customFormat="1" ht="22.2" customHeight="1">
      <c r="A93" s="198" t="s">
        <v>280</v>
      </c>
      <c r="B93" s="199" t="s">
        <v>279</v>
      </c>
      <c r="C93" s="200"/>
      <c r="D93" s="201"/>
      <c r="E93" s="201"/>
      <c r="F93" s="157"/>
      <c r="G93" s="157"/>
      <c r="H93" s="202"/>
      <c r="I93" s="202"/>
      <c r="J93" s="120"/>
      <c r="K93" s="120"/>
      <c r="L93" s="125"/>
      <c r="M93" s="126"/>
    </row>
    <row r="94" spans="1:13" ht="18" customHeight="1">
      <c r="A94" s="203" t="s">
        <v>123</v>
      </c>
      <c r="B94" s="155" t="s">
        <v>124</v>
      </c>
      <c r="C94" s="156"/>
      <c r="D94" s="204"/>
      <c r="E94" s="205"/>
      <c r="F94" s="150"/>
      <c r="G94" s="150"/>
      <c r="H94" s="147"/>
      <c r="I94" s="147"/>
      <c r="J94" s="116"/>
      <c r="K94" s="116"/>
      <c r="L94" s="117"/>
    </row>
    <row r="95" spans="1:13">
      <c r="A95" s="142">
        <v>1</v>
      </c>
      <c r="B95" s="148" t="s">
        <v>125</v>
      </c>
      <c r="C95" s="144" t="s">
        <v>126</v>
      </c>
      <c r="D95" s="145"/>
      <c r="E95" s="145">
        <v>0.84</v>
      </c>
      <c r="F95" s="146" t="s">
        <v>289</v>
      </c>
      <c r="G95" s="146" t="s">
        <v>289</v>
      </c>
      <c r="H95" s="147">
        <v>0</v>
      </c>
      <c r="I95" s="147">
        <f>F95/E95*100</f>
        <v>190.47619047619048</v>
      </c>
      <c r="J95" s="116">
        <f>G95/E95*100</f>
        <v>190.47619047619048</v>
      </c>
      <c r="K95" s="116"/>
      <c r="L95" s="117"/>
    </row>
    <row r="96" spans="1:13">
      <c r="A96" s="142">
        <v>2</v>
      </c>
      <c r="B96" s="148" t="s">
        <v>127</v>
      </c>
      <c r="C96" s="144" t="s">
        <v>128</v>
      </c>
      <c r="D96" s="145"/>
      <c r="E96" s="145">
        <v>8.44</v>
      </c>
      <c r="F96" s="146" t="s">
        <v>290</v>
      </c>
      <c r="G96" s="146" t="s">
        <v>290</v>
      </c>
      <c r="H96" s="147">
        <v>0</v>
      </c>
      <c r="I96" s="147">
        <v>100</v>
      </c>
      <c r="J96" s="116">
        <f t="shared" ref="J96:J99" si="44">G96/E96*100</f>
        <v>100</v>
      </c>
      <c r="K96" s="116"/>
      <c r="L96" s="117"/>
    </row>
    <row r="97" spans="1:12" ht="31.2">
      <c r="A97" s="142">
        <v>3</v>
      </c>
      <c r="B97" s="143" t="s">
        <v>129</v>
      </c>
      <c r="C97" s="158" t="s">
        <v>6</v>
      </c>
      <c r="D97" s="145">
        <v>100</v>
      </c>
      <c r="E97" s="145">
        <v>100</v>
      </c>
      <c r="F97" s="150">
        <v>100</v>
      </c>
      <c r="G97" s="150">
        <v>100</v>
      </c>
      <c r="H97" s="147">
        <v>100</v>
      </c>
      <c r="I97" s="147">
        <v>100</v>
      </c>
      <c r="J97" s="116">
        <f t="shared" si="44"/>
        <v>100</v>
      </c>
      <c r="K97" s="116">
        <f t="shared" ref="K96:K99" si="45">G97/D97*100</f>
        <v>100</v>
      </c>
      <c r="L97" s="117"/>
    </row>
    <row r="98" spans="1:12" ht="31.2">
      <c r="A98" s="142">
        <v>4</v>
      </c>
      <c r="B98" s="143" t="s">
        <v>130</v>
      </c>
      <c r="C98" s="144" t="s">
        <v>6</v>
      </c>
      <c r="D98" s="145">
        <v>22.95</v>
      </c>
      <c r="E98" s="145">
        <v>22.95</v>
      </c>
      <c r="F98" s="146" t="s">
        <v>291</v>
      </c>
      <c r="G98" s="146" t="s">
        <v>291</v>
      </c>
      <c r="H98" s="147">
        <f>D98/F98*100</f>
        <v>97.701149425287355</v>
      </c>
      <c r="I98" s="147">
        <f>E98/F98*100</f>
        <v>97.701149425287355</v>
      </c>
      <c r="J98" s="116">
        <f>D98/G98*100</f>
        <v>97.701149425287355</v>
      </c>
      <c r="K98" s="116">
        <f>E98/G98*100</f>
        <v>97.701149425287355</v>
      </c>
      <c r="L98" s="117"/>
    </row>
    <row r="99" spans="1:12" ht="31.2">
      <c r="A99" s="142">
        <v>5</v>
      </c>
      <c r="B99" s="143" t="s">
        <v>131</v>
      </c>
      <c r="C99" s="144" t="s">
        <v>6</v>
      </c>
      <c r="D99" s="145">
        <v>14.48</v>
      </c>
      <c r="E99" s="145">
        <v>14.48</v>
      </c>
      <c r="F99" s="146" t="s">
        <v>292</v>
      </c>
      <c r="G99" s="146" t="s">
        <v>292</v>
      </c>
      <c r="H99" s="147">
        <f>D99/F99*100</f>
        <v>96.212624584717616</v>
      </c>
      <c r="I99" s="147">
        <f>E99/F99*100</f>
        <v>96.212624584717616</v>
      </c>
      <c r="J99" s="116">
        <f>D99/G99*100</f>
        <v>96.212624584717616</v>
      </c>
      <c r="K99" s="116">
        <f>E99/G99*100</f>
        <v>96.212624584717616</v>
      </c>
      <c r="L99" s="117"/>
    </row>
    <row r="100" spans="1:12" ht="31.2">
      <c r="A100" s="142">
        <v>6</v>
      </c>
      <c r="B100" s="148" t="s">
        <v>132</v>
      </c>
      <c r="C100" s="144" t="s">
        <v>6</v>
      </c>
      <c r="D100" s="149" t="s">
        <v>133</v>
      </c>
      <c r="E100" s="149" t="s">
        <v>133</v>
      </c>
      <c r="F100" s="150" t="s">
        <v>133</v>
      </c>
      <c r="G100" s="150"/>
      <c r="H100" s="147"/>
      <c r="I100" s="147" t="s">
        <v>133</v>
      </c>
      <c r="J100" s="116"/>
      <c r="K100" s="147" t="s">
        <v>133</v>
      </c>
      <c r="L100" s="117"/>
    </row>
    <row r="101" spans="1:12" ht="31.2">
      <c r="A101" s="142">
        <v>7</v>
      </c>
      <c r="B101" s="148" t="s">
        <v>134</v>
      </c>
      <c r="C101" s="144" t="s">
        <v>6</v>
      </c>
      <c r="D101" s="149">
        <v>91.5</v>
      </c>
      <c r="E101" s="149">
        <v>91.5</v>
      </c>
      <c r="F101" s="150">
        <v>91.5</v>
      </c>
      <c r="G101" s="150">
        <v>91.5</v>
      </c>
      <c r="H101" s="147">
        <v>100</v>
      </c>
      <c r="I101" s="147">
        <v>100</v>
      </c>
      <c r="J101" s="116">
        <f t="shared" ref="J101" si="46">G101/E101*100</f>
        <v>100</v>
      </c>
      <c r="K101" s="116">
        <f t="shared" ref="K101" si="47">G101/D101*100</f>
        <v>100</v>
      </c>
      <c r="L101" s="117"/>
    </row>
    <row r="102" spans="1:12" ht="21" customHeight="1">
      <c r="A102" s="142">
        <v>8</v>
      </c>
      <c r="B102" s="148" t="s">
        <v>135</v>
      </c>
      <c r="C102" s="144" t="s">
        <v>6</v>
      </c>
      <c r="D102" s="151">
        <v>99</v>
      </c>
      <c r="E102" s="151">
        <v>99</v>
      </c>
      <c r="F102" s="152">
        <v>98.35</v>
      </c>
      <c r="G102" s="153">
        <v>98.35</v>
      </c>
      <c r="H102" s="147">
        <f>F102/D102*100</f>
        <v>99.343434343434339</v>
      </c>
      <c r="I102" s="147">
        <f>F102/E102*100</f>
        <v>99.343434343434339</v>
      </c>
      <c r="J102" s="116">
        <f>G102/D102*100</f>
        <v>99.343434343434339</v>
      </c>
      <c r="K102" s="116">
        <f>G102/E102*100</f>
        <v>99.343434343434339</v>
      </c>
      <c r="L102" s="117"/>
    </row>
    <row r="103" spans="1:12" ht="27" customHeight="1">
      <c r="A103" s="154" t="s">
        <v>9</v>
      </c>
      <c r="B103" s="155" t="s">
        <v>136</v>
      </c>
      <c r="C103" s="156"/>
      <c r="D103" s="157"/>
      <c r="E103" s="151"/>
      <c r="F103" s="150"/>
      <c r="G103" s="150"/>
      <c r="H103" s="147"/>
      <c r="I103" s="147"/>
      <c r="J103" s="116"/>
      <c r="K103" s="116"/>
      <c r="L103" s="117"/>
    </row>
    <row r="104" spans="1:12" ht="46.8">
      <c r="A104" s="163" t="s">
        <v>10</v>
      </c>
      <c r="B104" s="164" t="s">
        <v>137</v>
      </c>
      <c r="C104" s="165"/>
      <c r="D104" s="166"/>
      <c r="E104" s="167"/>
      <c r="F104" s="168"/>
      <c r="G104" s="168"/>
      <c r="H104" s="169"/>
      <c r="I104" s="169"/>
      <c r="J104" s="123"/>
      <c r="K104" s="123"/>
      <c r="L104" s="124"/>
    </row>
    <row r="105" spans="1:12">
      <c r="A105" s="170">
        <v>1</v>
      </c>
      <c r="B105" s="171" t="s">
        <v>138</v>
      </c>
      <c r="C105" s="160"/>
      <c r="D105" s="160"/>
      <c r="E105" s="160"/>
      <c r="F105" s="160"/>
      <c r="G105" s="160"/>
      <c r="H105" s="160"/>
      <c r="I105" s="160"/>
      <c r="J105" s="172"/>
      <c r="K105" s="172"/>
      <c r="L105" s="172"/>
    </row>
    <row r="106" spans="1:12" ht="31.2">
      <c r="A106" s="170">
        <v>1</v>
      </c>
      <c r="B106" s="175" t="s">
        <v>139</v>
      </c>
      <c r="C106" s="176" t="s">
        <v>140</v>
      </c>
      <c r="D106" s="161">
        <v>350</v>
      </c>
      <c r="E106" s="161">
        <v>350</v>
      </c>
      <c r="F106" s="161">
        <v>15</v>
      </c>
      <c r="G106" s="161">
        <v>31</v>
      </c>
      <c r="H106" s="173">
        <f>F106/D106*100</f>
        <v>4.2857142857142856</v>
      </c>
      <c r="I106" s="173">
        <f>F106/E106*100</f>
        <v>4.2857142857142856</v>
      </c>
      <c r="J106" s="173">
        <f>G106/D106*100</f>
        <v>8.8571428571428559</v>
      </c>
      <c r="K106" s="173">
        <f>G106/E106*100</f>
        <v>8.8571428571428559</v>
      </c>
      <c r="L106" s="172"/>
    </row>
    <row r="107" spans="1:12" ht="31.2">
      <c r="A107" s="174" t="s">
        <v>117</v>
      </c>
      <c r="B107" s="175" t="s">
        <v>141</v>
      </c>
      <c r="C107" s="176" t="s">
        <v>142</v>
      </c>
      <c r="D107" s="161" t="s">
        <v>143</v>
      </c>
      <c r="E107" s="161" t="s">
        <v>143</v>
      </c>
      <c r="F107" s="161" t="s">
        <v>143</v>
      </c>
      <c r="G107" s="161" t="s">
        <v>143</v>
      </c>
      <c r="H107" s="160"/>
      <c r="I107" s="160"/>
      <c r="J107" s="172"/>
      <c r="K107" s="172"/>
      <c r="L107" s="172"/>
    </row>
    <row r="108" spans="1:12" ht="31.2">
      <c r="A108" s="174" t="s">
        <v>118</v>
      </c>
      <c r="B108" s="175" t="s">
        <v>144</v>
      </c>
      <c r="C108" s="176" t="s">
        <v>6</v>
      </c>
      <c r="D108" s="161">
        <v>100</v>
      </c>
      <c r="E108" s="161">
        <v>100</v>
      </c>
      <c r="F108" s="161">
        <v>0</v>
      </c>
      <c r="G108" s="161">
        <v>0</v>
      </c>
      <c r="H108" s="161">
        <v>0</v>
      </c>
      <c r="I108" s="161">
        <v>0</v>
      </c>
      <c r="J108" s="161">
        <v>0</v>
      </c>
      <c r="K108" s="161">
        <v>0</v>
      </c>
      <c r="L108" s="172"/>
    </row>
    <row r="109" spans="1:12" ht="31.2">
      <c r="A109" s="174" t="s">
        <v>145</v>
      </c>
      <c r="B109" s="175" t="s">
        <v>146</v>
      </c>
      <c r="C109" s="176" t="s">
        <v>140</v>
      </c>
      <c r="D109" s="161">
        <v>7</v>
      </c>
      <c r="E109" s="161">
        <v>7</v>
      </c>
      <c r="F109" s="161">
        <v>1</v>
      </c>
      <c r="G109" s="161">
        <v>1</v>
      </c>
      <c r="H109" s="177">
        <f>F109/D109*100</f>
        <v>14.285714285714285</v>
      </c>
      <c r="I109" s="177">
        <f>F109/E109*100</f>
        <v>14.285714285714285</v>
      </c>
      <c r="J109" s="177">
        <f>G109/D109*100</f>
        <v>14.285714285714285</v>
      </c>
      <c r="K109" s="177">
        <f>G109/E109*100</f>
        <v>14.285714285714285</v>
      </c>
      <c r="L109" s="172"/>
    </row>
    <row r="110" spans="1:12">
      <c r="A110" s="170">
        <v>2</v>
      </c>
      <c r="B110" s="171" t="s">
        <v>147</v>
      </c>
      <c r="C110" s="160"/>
      <c r="D110" s="160"/>
      <c r="E110" s="160"/>
      <c r="F110" s="160"/>
      <c r="G110" s="160"/>
      <c r="H110" s="161"/>
      <c r="I110" s="161"/>
      <c r="J110" s="161"/>
      <c r="K110" s="161"/>
      <c r="L110" s="172"/>
    </row>
    <row r="111" spans="1:12" ht="31.2">
      <c r="A111" s="174" t="s">
        <v>148</v>
      </c>
      <c r="B111" s="175" t="s">
        <v>149</v>
      </c>
      <c r="C111" s="176" t="s">
        <v>150</v>
      </c>
      <c r="D111" s="161">
        <v>2</v>
      </c>
      <c r="E111" s="161">
        <v>2</v>
      </c>
      <c r="F111" s="160">
        <v>0</v>
      </c>
      <c r="G111" s="160">
        <v>3</v>
      </c>
      <c r="H111" s="177">
        <f>F111/D111*100</f>
        <v>0</v>
      </c>
      <c r="I111" s="177">
        <f>F111/E111*100</f>
        <v>0</v>
      </c>
      <c r="J111" s="177">
        <f>G111/D111*100</f>
        <v>150</v>
      </c>
      <c r="K111" s="177">
        <f>G111/E111*100</f>
        <v>150</v>
      </c>
      <c r="L111" s="172"/>
    </row>
    <row r="112" spans="1:12" ht="29.4" customHeight="1">
      <c r="A112" s="174" t="s">
        <v>151</v>
      </c>
      <c r="B112" s="175" t="s">
        <v>152</v>
      </c>
      <c r="C112" s="176" t="s">
        <v>6</v>
      </c>
      <c r="D112" s="161" t="s">
        <v>153</v>
      </c>
      <c r="E112" s="161" t="s">
        <v>153</v>
      </c>
      <c r="F112" s="161">
        <v>0</v>
      </c>
      <c r="G112" s="160">
        <v>0</v>
      </c>
      <c r="H112" s="160">
        <v>0</v>
      </c>
      <c r="I112" s="160">
        <v>0</v>
      </c>
      <c r="J112" s="172">
        <v>0</v>
      </c>
      <c r="K112" s="172">
        <v>0</v>
      </c>
      <c r="L112" s="172"/>
    </row>
    <row r="113" spans="1:13" ht="31.2">
      <c r="A113" s="174" t="s">
        <v>154</v>
      </c>
      <c r="B113" s="175" t="s">
        <v>155</v>
      </c>
      <c r="C113" s="176" t="s">
        <v>140</v>
      </c>
      <c r="D113" s="161">
        <v>117</v>
      </c>
      <c r="E113" s="161">
        <v>117</v>
      </c>
      <c r="F113" s="160">
        <v>14</v>
      </c>
      <c r="G113" s="160">
        <v>46</v>
      </c>
      <c r="H113" s="177">
        <f>F113/D113*100</f>
        <v>11.965811965811966</v>
      </c>
      <c r="I113" s="177">
        <f>F113/E113*100</f>
        <v>11.965811965811966</v>
      </c>
      <c r="J113" s="177">
        <f>G113/D113*100</f>
        <v>39.316239316239319</v>
      </c>
      <c r="K113" s="177">
        <f>G113/E113*100</f>
        <v>39.316239316239319</v>
      </c>
      <c r="L113" s="172"/>
    </row>
    <row r="114" spans="1:13" ht="24" customHeight="1">
      <c r="A114" s="174" t="s">
        <v>156</v>
      </c>
      <c r="B114" s="175" t="s">
        <v>157</v>
      </c>
      <c r="C114" s="176" t="s">
        <v>140</v>
      </c>
      <c r="D114" s="161">
        <v>35</v>
      </c>
      <c r="E114" s="161">
        <v>35</v>
      </c>
      <c r="F114" s="160">
        <v>0</v>
      </c>
      <c r="G114" s="160">
        <v>0</v>
      </c>
      <c r="H114" s="177">
        <f>F114/D114*100</f>
        <v>0</v>
      </c>
      <c r="I114" s="177">
        <f>F114/E114*100</f>
        <v>0</v>
      </c>
      <c r="J114" s="177">
        <f>G114/D114*100</f>
        <v>0</v>
      </c>
      <c r="K114" s="177">
        <f>G114/E114*100</f>
        <v>0</v>
      </c>
      <c r="L114" s="172"/>
    </row>
    <row r="115" spans="1:13" ht="31.2">
      <c r="A115" s="174" t="s">
        <v>158</v>
      </c>
      <c r="B115" s="175" t="s">
        <v>159</v>
      </c>
      <c r="C115" s="176" t="s">
        <v>140</v>
      </c>
      <c r="D115" s="161">
        <v>2</v>
      </c>
      <c r="E115" s="161">
        <v>2</v>
      </c>
      <c r="F115" s="160">
        <v>0</v>
      </c>
      <c r="G115" s="160">
        <v>3</v>
      </c>
      <c r="H115" s="177">
        <f>F115/D115*100</f>
        <v>0</v>
      </c>
      <c r="I115" s="177">
        <f>F115/E115*100</f>
        <v>0</v>
      </c>
      <c r="J115" s="177">
        <f>G115/D115*100</f>
        <v>150</v>
      </c>
      <c r="K115" s="177">
        <f>G115/E115*100</f>
        <v>150</v>
      </c>
      <c r="L115" s="172"/>
    </row>
    <row r="116" spans="1:13">
      <c r="A116" s="170">
        <v>3</v>
      </c>
      <c r="B116" s="171" t="s">
        <v>160</v>
      </c>
      <c r="C116" s="160"/>
      <c r="D116" s="160"/>
      <c r="E116" s="160"/>
      <c r="F116" s="160"/>
      <c r="G116" s="160"/>
      <c r="H116" s="160"/>
      <c r="I116" s="160"/>
      <c r="J116" s="172"/>
      <c r="K116" s="172"/>
      <c r="L116" s="172"/>
    </row>
    <row r="117" spans="1:13" ht="31.2">
      <c r="A117" s="174" t="s">
        <v>161</v>
      </c>
      <c r="B117" s="175" t="s">
        <v>162</v>
      </c>
      <c r="C117" s="176" t="s">
        <v>163</v>
      </c>
      <c r="D117" s="161" t="s">
        <v>164</v>
      </c>
      <c r="E117" s="161" t="s">
        <v>164</v>
      </c>
      <c r="F117" s="160">
        <v>0</v>
      </c>
      <c r="G117" s="160">
        <v>0</v>
      </c>
      <c r="H117" s="160">
        <v>0</v>
      </c>
      <c r="I117" s="160">
        <v>0</v>
      </c>
      <c r="J117" s="172">
        <v>0</v>
      </c>
      <c r="K117" s="172">
        <v>0</v>
      </c>
      <c r="L117" s="172"/>
    </row>
    <row r="118" spans="1:13" ht="27" customHeight="1">
      <c r="A118" s="174" t="s">
        <v>165</v>
      </c>
      <c r="B118" s="175" t="s">
        <v>268</v>
      </c>
      <c r="C118" s="176" t="s">
        <v>166</v>
      </c>
      <c r="D118" s="161">
        <v>80</v>
      </c>
      <c r="E118" s="161">
        <v>80</v>
      </c>
      <c r="F118" s="160">
        <v>0</v>
      </c>
      <c r="G118" s="160">
        <v>0</v>
      </c>
      <c r="H118" s="160">
        <v>0</v>
      </c>
      <c r="I118" s="160">
        <v>0</v>
      </c>
      <c r="J118" s="172">
        <v>0</v>
      </c>
      <c r="K118" s="172">
        <v>0</v>
      </c>
      <c r="L118" s="172"/>
    </row>
    <row r="119" spans="1:13" ht="31.2">
      <c r="A119" s="174" t="s">
        <v>167</v>
      </c>
      <c r="B119" s="175" t="s">
        <v>168</v>
      </c>
      <c r="C119" s="176" t="s">
        <v>6</v>
      </c>
      <c r="D119" s="161">
        <v>100</v>
      </c>
      <c r="E119" s="161">
        <v>100</v>
      </c>
      <c r="F119" s="160">
        <v>0</v>
      </c>
      <c r="G119" s="160">
        <v>0</v>
      </c>
      <c r="H119" s="160">
        <v>0</v>
      </c>
      <c r="I119" s="160">
        <v>0</v>
      </c>
      <c r="J119" s="172">
        <v>0</v>
      </c>
      <c r="K119" s="172">
        <v>0</v>
      </c>
      <c r="L119" s="172"/>
    </row>
    <row r="120" spans="1:13">
      <c r="A120" s="170">
        <v>4</v>
      </c>
      <c r="B120" s="171" t="s">
        <v>169</v>
      </c>
      <c r="C120" s="160"/>
      <c r="D120" s="160"/>
      <c r="E120" s="160"/>
      <c r="F120" s="160"/>
      <c r="G120" s="160"/>
      <c r="H120" s="160"/>
      <c r="I120" s="160"/>
      <c r="J120" s="172"/>
      <c r="K120" s="172"/>
      <c r="L120" s="172"/>
    </row>
    <row r="121" spans="1:13" ht="46.8">
      <c r="A121" s="174" t="s">
        <v>170</v>
      </c>
      <c r="B121" s="175" t="s">
        <v>171</v>
      </c>
      <c r="C121" s="176" t="s">
        <v>6</v>
      </c>
      <c r="D121" s="161">
        <v>50</v>
      </c>
      <c r="E121" s="161">
        <v>50</v>
      </c>
      <c r="F121" s="160">
        <v>4</v>
      </c>
      <c r="G121" s="160">
        <v>4</v>
      </c>
      <c r="H121" s="160">
        <f>F121/D121*100</f>
        <v>8</v>
      </c>
      <c r="I121" s="160">
        <f>G121/E121*100</f>
        <v>8</v>
      </c>
      <c r="J121" s="172">
        <f>G121/D121*100</f>
        <v>8</v>
      </c>
      <c r="K121" s="172">
        <f>G121/E121*100</f>
        <v>8</v>
      </c>
      <c r="L121" s="172"/>
      <c r="M121" s="18">
        <f>F121/D121*100</f>
        <v>8</v>
      </c>
    </row>
    <row r="122" spans="1:13" ht="31.2">
      <c r="A122" s="174" t="s">
        <v>172</v>
      </c>
      <c r="B122" s="175" t="s">
        <v>173</v>
      </c>
      <c r="C122" s="176" t="s">
        <v>6</v>
      </c>
      <c r="D122" s="161">
        <v>50</v>
      </c>
      <c r="E122" s="161">
        <v>50</v>
      </c>
      <c r="F122" s="160">
        <v>218</v>
      </c>
      <c r="G122" s="160">
        <v>218</v>
      </c>
      <c r="H122" s="160">
        <f>F122/D122*100</f>
        <v>436.00000000000006</v>
      </c>
      <c r="I122" s="160">
        <f t="shared" ref="I122:I126" si="48">G122/E122*100</f>
        <v>436.00000000000006</v>
      </c>
      <c r="J122" s="172">
        <f t="shared" ref="J122:J126" si="49">G122/D122*100</f>
        <v>436.00000000000006</v>
      </c>
      <c r="K122" s="172">
        <f t="shared" ref="K122:K126" si="50">G122/E122*100</f>
        <v>436.00000000000006</v>
      </c>
      <c r="L122" s="172"/>
    </row>
    <row r="123" spans="1:13" ht="31.2">
      <c r="A123" s="174" t="s">
        <v>174</v>
      </c>
      <c r="B123" s="175" t="s">
        <v>175</v>
      </c>
      <c r="C123" s="176" t="s">
        <v>6</v>
      </c>
      <c r="D123" s="161">
        <v>80</v>
      </c>
      <c r="E123" s="161">
        <v>80</v>
      </c>
      <c r="F123" s="160">
        <v>97</v>
      </c>
      <c r="G123" s="160">
        <v>97</v>
      </c>
      <c r="H123" s="160">
        <f t="shared" ref="H122:H126" si="51">F123/D123*100</f>
        <v>121.24999999999999</v>
      </c>
      <c r="I123" s="160">
        <f t="shared" si="48"/>
        <v>121.24999999999999</v>
      </c>
      <c r="J123" s="172">
        <f t="shared" si="49"/>
        <v>121.24999999999999</v>
      </c>
      <c r="K123" s="172">
        <f t="shared" si="50"/>
        <v>121.24999999999999</v>
      </c>
      <c r="L123" s="172"/>
    </row>
    <row r="124" spans="1:13">
      <c r="A124" s="170">
        <v>5</v>
      </c>
      <c r="B124" s="171" t="s">
        <v>176</v>
      </c>
      <c r="C124" s="160"/>
      <c r="D124" s="160"/>
      <c r="E124" s="160"/>
      <c r="F124" s="160"/>
      <c r="G124" s="160"/>
      <c r="H124" s="160"/>
      <c r="I124" s="160"/>
      <c r="J124" s="172"/>
      <c r="K124" s="172"/>
      <c r="L124" s="172"/>
    </row>
    <row r="125" spans="1:13" ht="46.8">
      <c r="A125" s="174" t="s">
        <v>177</v>
      </c>
      <c r="B125" s="175" t="s">
        <v>178</v>
      </c>
      <c r="C125" s="176" t="s">
        <v>6</v>
      </c>
      <c r="D125" s="161">
        <v>55</v>
      </c>
      <c r="E125" s="161">
        <v>55</v>
      </c>
      <c r="F125" s="160">
        <v>0</v>
      </c>
      <c r="G125" s="162"/>
      <c r="H125" s="160">
        <f t="shared" si="51"/>
        <v>0</v>
      </c>
      <c r="I125" s="160">
        <f t="shared" si="48"/>
        <v>0</v>
      </c>
      <c r="J125" s="172">
        <f t="shared" si="49"/>
        <v>0</v>
      </c>
      <c r="K125" s="172">
        <f t="shared" si="50"/>
        <v>0</v>
      </c>
      <c r="L125" s="172"/>
    </row>
    <row r="126" spans="1:13" ht="62.4">
      <c r="A126" s="174" t="s">
        <v>179</v>
      </c>
      <c r="B126" s="175" t="s">
        <v>180</v>
      </c>
      <c r="C126" s="176" t="s">
        <v>6</v>
      </c>
      <c r="D126" s="161">
        <v>70</v>
      </c>
      <c r="E126" s="161">
        <v>70</v>
      </c>
      <c r="F126" s="160">
        <v>97</v>
      </c>
      <c r="G126" s="206"/>
      <c r="H126" s="207">
        <f t="shared" si="51"/>
        <v>138.57142857142856</v>
      </c>
      <c r="I126" s="160">
        <f t="shared" si="48"/>
        <v>0</v>
      </c>
      <c r="J126" s="172">
        <f t="shared" si="49"/>
        <v>0</v>
      </c>
      <c r="K126" s="172">
        <f t="shared" si="50"/>
        <v>0</v>
      </c>
      <c r="L126" s="172"/>
    </row>
    <row r="127" spans="1:13" ht="31.2">
      <c r="A127" s="170">
        <v>6</v>
      </c>
      <c r="B127" s="171" t="s">
        <v>181</v>
      </c>
      <c r="C127" s="160"/>
      <c r="D127" s="160"/>
      <c r="E127" s="160"/>
      <c r="F127" s="160"/>
      <c r="G127" s="160"/>
      <c r="H127" s="160"/>
      <c r="I127" s="160"/>
      <c r="J127" s="172"/>
      <c r="K127" s="172"/>
      <c r="L127" s="172"/>
    </row>
    <row r="128" spans="1:13">
      <c r="A128" s="174" t="s">
        <v>182</v>
      </c>
      <c r="B128" s="175" t="s">
        <v>183</v>
      </c>
      <c r="C128" s="176" t="s">
        <v>6</v>
      </c>
      <c r="D128" s="161">
        <v>100</v>
      </c>
      <c r="E128" s="161">
        <v>100</v>
      </c>
      <c r="F128" s="161">
        <v>100</v>
      </c>
      <c r="G128" s="161">
        <v>100</v>
      </c>
      <c r="H128" s="161">
        <v>100</v>
      </c>
      <c r="I128" s="161">
        <v>100</v>
      </c>
      <c r="J128" s="159"/>
      <c r="K128" s="159"/>
      <c r="L128" s="172"/>
    </row>
    <row r="129" spans="1:12">
      <c r="A129" s="174" t="s">
        <v>184</v>
      </c>
      <c r="B129" s="175" t="s">
        <v>185</v>
      </c>
      <c r="C129" s="176" t="s">
        <v>6</v>
      </c>
      <c r="D129" s="161">
        <v>85</v>
      </c>
      <c r="E129" s="161">
        <v>85</v>
      </c>
      <c r="F129" s="161">
        <v>100</v>
      </c>
      <c r="G129" s="161">
        <v>100</v>
      </c>
      <c r="H129" s="161">
        <v>100</v>
      </c>
      <c r="I129" s="161">
        <v>100</v>
      </c>
      <c r="J129" s="159"/>
      <c r="K129" s="159"/>
      <c r="L129" s="172"/>
    </row>
    <row r="130" spans="1:12" ht="31.2">
      <c r="A130" s="176">
        <v>7</v>
      </c>
      <c r="B130" s="171" t="s">
        <v>186</v>
      </c>
      <c r="C130" s="160"/>
      <c r="D130" s="160"/>
      <c r="E130" s="160"/>
      <c r="F130" s="160"/>
      <c r="G130" s="160"/>
      <c r="H130" s="160"/>
      <c r="I130" s="160"/>
      <c r="J130" s="172"/>
      <c r="K130" s="172"/>
      <c r="L130" s="172"/>
    </row>
    <row r="131" spans="1:12" ht="46.8">
      <c r="A131" s="176" t="s">
        <v>19</v>
      </c>
      <c r="B131" s="175" t="s">
        <v>187</v>
      </c>
      <c r="C131" s="176" t="s">
        <v>6</v>
      </c>
      <c r="D131" s="161">
        <v>80</v>
      </c>
      <c r="E131" s="161">
        <v>80</v>
      </c>
      <c r="F131" s="160">
        <v>71</v>
      </c>
      <c r="G131" s="161">
        <v>71</v>
      </c>
      <c r="H131" s="207">
        <f t="shared" ref="H131" si="52">F131/D131*100</f>
        <v>88.75</v>
      </c>
      <c r="I131" s="160">
        <f t="shared" ref="I131" si="53">G131/E131*100</f>
        <v>88.75</v>
      </c>
      <c r="J131" s="172">
        <f t="shared" ref="J131" si="54">G131/D131*100</f>
        <v>88.75</v>
      </c>
      <c r="K131" s="172">
        <f t="shared" ref="K131" si="55">G131/E131*100</f>
        <v>88.75</v>
      </c>
      <c r="L131" s="172"/>
    </row>
    <row r="132" spans="1:12" ht="31.2">
      <c r="A132" s="170">
        <v>8</v>
      </c>
      <c r="B132" s="171" t="s">
        <v>188</v>
      </c>
      <c r="C132" s="160"/>
      <c r="D132" s="160"/>
      <c r="E132" s="160"/>
      <c r="F132" s="160"/>
      <c r="G132" s="160"/>
      <c r="H132" s="160"/>
      <c r="I132" s="160"/>
      <c r="J132" s="172"/>
      <c r="K132" s="172"/>
      <c r="L132" s="172"/>
    </row>
    <row r="133" spans="1:12">
      <c r="A133" s="174" t="s">
        <v>189</v>
      </c>
      <c r="B133" s="175" t="s">
        <v>190</v>
      </c>
      <c r="C133" s="176" t="s">
        <v>6</v>
      </c>
      <c r="D133" s="161" t="s">
        <v>191</v>
      </c>
      <c r="E133" s="161" t="s">
        <v>191</v>
      </c>
      <c r="F133" s="161" t="s">
        <v>191</v>
      </c>
      <c r="G133" s="161" t="s">
        <v>191</v>
      </c>
      <c r="H133" s="161">
        <v>100</v>
      </c>
      <c r="I133" s="161">
        <v>100</v>
      </c>
      <c r="J133" s="161">
        <v>100</v>
      </c>
      <c r="K133" s="161">
        <v>100</v>
      </c>
      <c r="L133" s="172"/>
    </row>
    <row r="134" spans="1:12">
      <c r="A134" s="174" t="s">
        <v>192</v>
      </c>
      <c r="B134" s="175" t="s">
        <v>193</v>
      </c>
      <c r="C134" s="176" t="s">
        <v>6</v>
      </c>
      <c r="D134" s="161" t="s">
        <v>191</v>
      </c>
      <c r="E134" s="161" t="s">
        <v>191</v>
      </c>
      <c r="F134" s="161" t="s">
        <v>191</v>
      </c>
      <c r="G134" s="161" t="s">
        <v>191</v>
      </c>
      <c r="H134" s="161">
        <v>100</v>
      </c>
      <c r="I134" s="161">
        <v>100</v>
      </c>
      <c r="J134" s="161">
        <v>100</v>
      </c>
      <c r="K134" s="161">
        <v>100</v>
      </c>
      <c r="L134" s="172"/>
    </row>
    <row r="135" spans="1:12">
      <c r="A135" s="174" t="s">
        <v>194</v>
      </c>
      <c r="B135" s="175" t="s">
        <v>195</v>
      </c>
      <c r="C135" s="176" t="s">
        <v>6</v>
      </c>
      <c r="D135" s="161" t="s">
        <v>153</v>
      </c>
      <c r="E135" s="161" t="s">
        <v>153</v>
      </c>
      <c r="F135" s="161" t="s">
        <v>153</v>
      </c>
      <c r="G135" s="161" t="s">
        <v>153</v>
      </c>
      <c r="H135" s="161">
        <v>100</v>
      </c>
      <c r="I135" s="161">
        <v>100</v>
      </c>
      <c r="J135" s="161">
        <v>100</v>
      </c>
      <c r="K135" s="161">
        <v>100</v>
      </c>
      <c r="L135" s="172"/>
    </row>
    <row r="136" spans="1:12">
      <c r="A136" s="170">
        <v>9</v>
      </c>
      <c r="B136" s="171" t="s">
        <v>196</v>
      </c>
      <c r="C136" s="160"/>
      <c r="D136" s="160"/>
      <c r="E136" s="160"/>
      <c r="F136" s="160"/>
      <c r="G136" s="160"/>
      <c r="H136" s="160"/>
      <c r="I136" s="160"/>
      <c r="J136" s="172"/>
      <c r="K136" s="172"/>
      <c r="L136" s="172"/>
    </row>
    <row r="137" spans="1:12">
      <c r="A137" s="174" t="s">
        <v>197</v>
      </c>
      <c r="B137" s="175" t="s">
        <v>269</v>
      </c>
      <c r="C137" s="176" t="s">
        <v>140</v>
      </c>
      <c r="D137" s="161">
        <v>300</v>
      </c>
      <c r="E137" s="161">
        <v>300</v>
      </c>
      <c r="F137" s="160">
        <v>0</v>
      </c>
      <c r="G137" s="160">
        <v>476</v>
      </c>
      <c r="H137" s="207">
        <f t="shared" ref="H137:H139" si="56">F137/D137*100</f>
        <v>0</v>
      </c>
      <c r="I137" s="207">
        <f t="shared" ref="I137:I139" si="57">G137/E137*100</f>
        <v>158.66666666666666</v>
      </c>
      <c r="J137" s="208">
        <f t="shared" ref="J137:J139" si="58">G137/D137*100</f>
        <v>158.66666666666666</v>
      </c>
      <c r="K137" s="208">
        <f t="shared" ref="K137:K139" si="59">G137/E137*100</f>
        <v>158.66666666666666</v>
      </c>
      <c r="L137" s="172"/>
    </row>
    <row r="138" spans="1:12">
      <c r="A138" s="174" t="s">
        <v>198</v>
      </c>
      <c r="B138" s="175" t="s">
        <v>199</v>
      </c>
      <c r="C138" s="176" t="s">
        <v>200</v>
      </c>
      <c r="D138" s="161">
        <v>10</v>
      </c>
      <c r="E138" s="161">
        <v>10</v>
      </c>
      <c r="F138" s="160">
        <v>0</v>
      </c>
      <c r="G138" s="160">
        <v>40</v>
      </c>
      <c r="H138" s="207">
        <f t="shared" si="56"/>
        <v>0</v>
      </c>
      <c r="I138" s="207">
        <f t="shared" si="57"/>
        <v>400</v>
      </c>
      <c r="J138" s="208">
        <f t="shared" si="58"/>
        <v>400</v>
      </c>
      <c r="K138" s="208">
        <f t="shared" si="59"/>
        <v>400</v>
      </c>
      <c r="L138" s="172"/>
    </row>
    <row r="139" spans="1:12">
      <c r="A139" s="174" t="s">
        <v>201</v>
      </c>
      <c r="B139" s="175" t="s">
        <v>202</v>
      </c>
      <c r="C139" s="176" t="s">
        <v>200</v>
      </c>
      <c r="D139" s="161">
        <v>1</v>
      </c>
      <c r="E139" s="161">
        <v>1</v>
      </c>
      <c r="F139" s="160">
        <v>0</v>
      </c>
      <c r="G139" s="160">
        <v>52</v>
      </c>
      <c r="H139" s="207">
        <f t="shared" si="56"/>
        <v>0</v>
      </c>
      <c r="I139" s="207">
        <f t="shared" si="57"/>
        <v>5200</v>
      </c>
      <c r="J139" s="208">
        <f t="shared" si="58"/>
        <v>5200</v>
      </c>
      <c r="K139" s="208">
        <f t="shared" si="59"/>
        <v>5200</v>
      </c>
      <c r="L139" s="172"/>
    </row>
    <row r="140" spans="1:12">
      <c r="A140" s="170" t="s">
        <v>20</v>
      </c>
      <c r="B140" s="171" t="s">
        <v>203</v>
      </c>
      <c r="C140" s="160"/>
      <c r="D140" s="160"/>
      <c r="E140" s="160"/>
      <c r="F140" s="160"/>
      <c r="G140" s="160"/>
      <c r="H140" s="160"/>
      <c r="I140" s="160"/>
      <c r="J140" s="172"/>
      <c r="K140" s="172"/>
      <c r="L140" s="172"/>
    </row>
    <row r="141" spans="1:12" ht="46.8">
      <c r="A141" s="176" t="s">
        <v>19</v>
      </c>
      <c r="B141" s="175" t="s">
        <v>204</v>
      </c>
      <c r="C141" s="176" t="s">
        <v>6</v>
      </c>
      <c r="D141" s="161">
        <v>100</v>
      </c>
      <c r="E141" s="161">
        <v>100</v>
      </c>
      <c r="F141" s="160"/>
      <c r="G141" s="160"/>
      <c r="H141" s="160"/>
      <c r="I141" s="160"/>
      <c r="J141" s="172"/>
      <c r="K141" s="172"/>
      <c r="L141" s="172"/>
    </row>
    <row r="142" spans="1:12">
      <c r="A142" s="170" t="s">
        <v>25</v>
      </c>
      <c r="B142" s="171" t="s">
        <v>205</v>
      </c>
      <c r="C142" s="160"/>
      <c r="D142" s="160"/>
      <c r="E142" s="160"/>
      <c r="F142" s="160"/>
      <c r="G142" s="160"/>
      <c r="H142" s="160"/>
      <c r="I142" s="160"/>
      <c r="J142" s="172"/>
      <c r="K142" s="172"/>
      <c r="L142" s="172"/>
    </row>
    <row r="143" spans="1:12" ht="31.2">
      <c r="A143" s="176">
        <v>1</v>
      </c>
      <c r="B143" s="175" t="s">
        <v>270</v>
      </c>
      <c r="C143" s="176" t="s">
        <v>6</v>
      </c>
      <c r="D143" s="161" t="s">
        <v>191</v>
      </c>
      <c r="E143" s="161" t="s">
        <v>191</v>
      </c>
      <c r="F143" s="160">
        <v>5.2</v>
      </c>
      <c r="G143" s="161">
        <v>24.8</v>
      </c>
      <c r="H143" s="209">
        <f>F143/95*100</f>
        <v>5.4736842105263159</v>
      </c>
      <c r="I143" s="209">
        <f>F143/95*100</f>
        <v>5.4736842105263159</v>
      </c>
      <c r="J143" s="210">
        <f>G143/95*100</f>
        <v>26.105263157894736</v>
      </c>
      <c r="K143" s="210">
        <f>G143/95*100</f>
        <v>26.105263157894736</v>
      </c>
      <c r="L143" s="172"/>
    </row>
    <row r="144" spans="1:12">
      <c r="A144" s="176">
        <v>2</v>
      </c>
      <c r="B144" s="175" t="s">
        <v>206</v>
      </c>
      <c r="C144" s="176" t="s">
        <v>6</v>
      </c>
      <c r="D144" s="161" t="s">
        <v>191</v>
      </c>
      <c r="E144" s="161" t="s">
        <v>191</v>
      </c>
      <c r="F144" s="160">
        <v>11.9</v>
      </c>
      <c r="G144" s="160">
        <v>30.4</v>
      </c>
      <c r="H144" s="209">
        <f>F144/95*100</f>
        <v>12.526315789473685</v>
      </c>
      <c r="I144" s="209">
        <f>F144/95*100</f>
        <v>12.526315789473685</v>
      </c>
      <c r="J144" s="210">
        <f>G144/95*100</f>
        <v>32</v>
      </c>
      <c r="K144" s="210">
        <f>G144/95*100</f>
        <v>32</v>
      </c>
      <c r="L144" s="172"/>
    </row>
    <row r="145" spans="1:12" ht="46.8">
      <c r="A145" s="176">
        <v>3</v>
      </c>
      <c r="B145" s="175" t="s">
        <v>207</v>
      </c>
      <c r="C145" s="176" t="s">
        <v>6</v>
      </c>
      <c r="D145" s="161" t="s">
        <v>153</v>
      </c>
      <c r="E145" s="161" t="s">
        <v>153</v>
      </c>
      <c r="F145" s="160">
        <v>5.6</v>
      </c>
      <c r="G145" s="160">
        <v>15.4</v>
      </c>
      <c r="H145" s="209">
        <f>F145/90*100</f>
        <v>6.2222222222222223</v>
      </c>
      <c r="I145" s="209">
        <f>F145/90*100</f>
        <v>6.2222222222222223</v>
      </c>
      <c r="J145" s="210">
        <f>G145/90*100</f>
        <v>17.111111111111111</v>
      </c>
      <c r="K145" s="210">
        <f>G145/90*100</f>
        <v>17.111111111111111</v>
      </c>
      <c r="L145" s="172"/>
    </row>
    <row r="146" spans="1:12">
      <c r="A146" s="176">
        <v>4</v>
      </c>
      <c r="B146" s="175" t="s">
        <v>208</v>
      </c>
      <c r="C146" s="176" t="s">
        <v>6</v>
      </c>
      <c r="D146" s="161" t="s">
        <v>191</v>
      </c>
      <c r="E146" s="161" t="s">
        <v>191</v>
      </c>
      <c r="F146" s="160">
        <v>9</v>
      </c>
      <c r="G146" s="160">
        <v>22.4</v>
      </c>
      <c r="H146" s="209">
        <f>F146/95*100</f>
        <v>9.4736842105263168</v>
      </c>
      <c r="I146" s="209">
        <f>F146/95*100</f>
        <v>9.4736842105263168</v>
      </c>
      <c r="J146" s="210">
        <f>G146/95*100</f>
        <v>23.578947368421051</v>
      </c>
      <c r="K146" s="210">
        <f>G146/95*100</f>
        <v>23.578947368421051</v>
      </c>
      <c r="L146" s="172"/>
    </row>
    <row r="147" spans="1:12" ht="31.2">
      <c r="A147" s="176">
        <v>5</v>
      </c>
      <c r="B147" s="175" t="s">
        <v>209</v>
      </c>
      <c r="C147" s="176" t="s">
        <v>6</v>
      </c>
      <c r="D147" s="161" t="s">
        <v>191</v>
      </c>
      <c r="E147" s="161" t="s">
        <v>191</v>
      </c>
      <c r="F147" s="160">
        <v>9</v>
      </c>
      <c r="G147" s="160">
        <v>27.2</v>
      </c>
      <c r="H147" s="209">
        <f>F147/95*100</f>
        <v>9.4736842105263168</v>
      </c>
      <c r="I147" s="209">
        <f>F147/95*100</f>
        <v>9.4736842105263168</v>
      </c>
      <c r="J147" s="210">
        <f>G147/95*100</f>
        <v>28.631578947368418</v>
      </c>
      <c r="K147" s="210">
        <f>G147/95*100</f>
        <v>28.631578947368418</v>
      </c>
      <c r="L147" s="172"/>
    </row>
    <row r="148" spans="1:12" ht="31.2">
      <c r="A148" s="176">
        <v>6</v>
      </c>
      <c r="B148" s="175" t="s">
        <v>210</v>
      </c>
      <c r="C148" s="176" t="s">
        <v>6</v>
      </c>
      <c r="D148" s="161" t="s">
        <v>191</v>
      </c>
      <c r="E148" s="161" t="s">
        <v>191</v>
      </c>
      <c r="F148" s="160">
        <v>11.9</v>
      </c>
      <c r="G148" s="160">
        <v>33.1</v>
      </c>
      <c r="H148" s="209">
        <f>F148/95*100</f>
        <v>12.526315789473685</v>
      </c>
      <c r="I148" s="209">
        <f>F148/95*100</f>
        <v>12.526315789473685</v>
      </c>
      <c r="J148" s="210">
        <f>G148/95*100</f>
        <v>34.842105263157897</v>
      </c>
      <c r="K148" s="210">
        <f>G148/95*100</f>
        <v>34.842105263157897</v>
      </c>
      <c r="L148" s="172"/>
    </row>
    <row r="149" spans="1:12" ht="46.8">
      <c r="A149" s="176">
        <v>7</v>
      </c>
      <c r="B149" s="175" t="s">
        <v>271</v>
      </c>
      <c r="C149" s="176" t="s">
        <v>6</v>
      </c>
      <c r="D149" s="161" t="s">
        <v>191</v>
      </c>
      <c r="E149" s="161" t="s">
        <v>191</v>
      </c>
      <c r="F149" s="160">
        <v>0</v>
      </c>
      <c r="G149" s="160">
        <v>0</v>
      </c>
      <c r="H149" s="160">
        <f>F149/95*100</f>
        <v>0</v>
      </c>
      <c r="I149" s="160">
        <f>F149/95*100</f>
        <v>0</v>
      </c>
      <c r="J149" s="160">
        <f>H149/95*100</f>
        <v>0</v>
      </c>
      <c r="K149" s="160">
        <f>H149/95*100</f>
        <v>0</v>
      </c>
      <c r="L149" s="172"/>
    </row>
    <row r="150" spans="1:12">
      <c r="A150" s="170" t="s">
        <v>30</v>
      </c>
      <c r="B150" s="171" t="s">
        <v>211</v>
      </c>
      <c r="C150" s="160"/>
      <c r="D150" s="160"/>
      <c r="E150" s="160"/>
      <c r="F150" s="160"/>
      <c r="G150" s="160"/>
      <c r="H150" s="160"/>
      <c r="I150" s="160"/>
      <c r="J150" s="172"/>
      <c r="K150" s="172"/>
      <c r="L150" s="172"/>
    </row>
    <row r="151" spans="1:12" ht="27.6" customHeight="1">
      <c r="A151" s="176">
        <v>1</v>
      </c>
      <c r="B151" s="175" t="s">
        <v>212</v>
      </c>
      <c r="C151" s="176" t="s">
        <v>213</v>
      </c>
      <c r="D151" s="211">
        <v>11590</v>
      </c>
      <c r="E151" s="211">
        <v>11590</v>
      </c>
      <c r="F151" s="211">
        <v>11590</v>
      </c>
      <c r="G151" s="211">
        <v>11590</v>
      </c>
      <c r="H151" s="160">
        <f>F151/D151*100</f>
        <v>100</v>
      </c>
      <c r="I151" s="160">
        <f>F151/E151*100</f>
        <v>100</v>
      </c>
      <c r="J151" s="172">
        <f>G151/D151*100</f>
        <v>100</v>
      </c>
      <c r="K151" s="172">
        <f>G151/E151*100</f>
        <v>100</v>
      </c>
      <c r="L151" s="172"/>
    </row>
    <row r="152" spans="1:12" ht="31.2">
      <c r="A152" s="176">
        <v>2</v>
      </c>
      <c r="B152" s="175" t="s">
        <v>214</v>
      </c>
      <c r="C152" s="176" t="s">
        <v>6</v>
      </c>
      <c r="D152" s="161">
        <v>65</v>
      </c>
      <c r="E152" s="161">
        <v>65</v>
      </c>
      <c r="F152" s="160">
        <v>8.3000000000000007</v>
      </c>
      <c r="G152" s="160">
        <v>42.2</v>
      </c>
      <c r="H152" s="207">
        <f>F152/D152*100</f>
        <v>12.769230769230772</v>
      </c>
      <c r="I152" s="207">
        <f>F152/E152*100</f>
        <v>12.769230769230772</v>
      </c>
      <c r="J152" s="208">
        <f>G152/D152*100</f>
        <v>64.923076923076934</v>
      </c>
      <c r="K152" s="208">
        <f>G152/E152*100</f>
        <v>64.923076923076934</v>
      </c>
      <c r="L152" s="172"/>
    </row>
    <row r="153" spans="1:12" ht="23.4" customHeight="1">
      <c r="A153" s="176">
        <v>3</v>
      </c>
      <c r="B153" s="175" t="s">
        <v>215</v>
      </c>
      <c r="C153" s="176" t="s">
        <v>6</v>
      </c>
      <c r="D153" s="161">
        <v>70</v>
      </c>
      <c r="E153" s="161">
        <v>70</v>
      </c>
      <c r="F153" s="160">
        <v>6</v>
      </c>
      <c r="G153" s="160">
        <v>48</v>
      </c>
      <c r="H153" s="207">
        <f>F153/D153*100</f>
        <v>8.5714285714285712</v>
      </c>
      <c r="I153" s="207">
        <f>F153/E153*100</f>
        <v>8.5714285714285712</v>
      </c>
      <c r="J153" s="208">
        <f>G153/D153*100</f>
        <v>68.571428571428569</v>
      </c>
      <c r="K153" s="208">
        <f>G153/E153*100</f>
        <v>68.571428571428569</v>
      </c>
      <c r="L153" s="172"/>
    </row>
    <row r="154" spans="1:12" ht="46.8">
      <c r="A154" s="176">
        <v>4</v>
      </c>
      <c r="B154" s="175" t="s">
        <v>216</v>
      </c>
      <c r="C154" s="176" t="s">
        <v>6</v>
      </c>
      <c r="D154" s="161">
        <v>45</v>
      </c>
      <c r="E154" s="161">
        <v>45</v>
      </c>
      <c r="F154" s="160">
        <v>0</v>
      </c>
      <c r="G154" s="160">
        <v>34.200000000000003</v>
      </c>
      <c r="H154" s="160">
        <f>F154/D154*100</f>
        <v>0</v>
      </c>
      <c r="I154" s="160">
        <f>F154/E154*100</f>
        <v>0</v>
      </c>
      <c r="J154" s="172">
        <f>G154/D154*100</f>
        <v>76</v>
      </c>
      <c r="K154" s="172">
        <f>G154/E154*100</f>
        <v>76</v>
      </c>
      <c r="L154" s="172"/>
    </row>
    <row r="155" spans="1:12" ht="46.8">
      <c r="A155" s="176">
        <v>5</v>
      </c>
      <c r="B155" s="175" t="s">
        <v>217</v>
      </c>
      <c r="C155" s="176" t="s">
        <v>6</v>
      </c>
      <c r="D155" s="161">
        <v>80</v>
      </c>
      <c r="E155" s="161">
        <v>80</v>
      </c>
      <c r="F155" s="160">
        <v>0</v>
      </c>
      <c r="G155" s="160">
        <v>0</v>
      </c>
      <c r="H155" s="160">
        <f>F155/D155*100</f>
        <v>0</v>
      </c>
      <c r="I155" s="160">
        <f>F155/E155*100</f>
        <v>0</v>
      </c>
      <c r="J155" s="172">
        <f>G155/D155*100</f>
        <v>0</v>
      </c>
      <c r="K155" s="172">
        <f>G155/E155*100</f>
        <v>0</v>
      </c>
      <c r="L155" s="172"/>
    </row>
    <row r="156" spans="1:12" ht="46.8">
      <c r="A156" s="176">
        <v>6</v>
      </c>
      <c r="B156" s="175" t="s">
        <v>218</v>
      </c>
      <c r="C156" s="176" t="s">
        <v>6</v>
      </c>
      <c r="D156" s="161">
        <v>71.3</v>
      </c>
      <c r="E156" s="161">
        <v>71.3</v>
      </c>
      <c r="F156" s="160">
        <v>69.3</v>
      </c>
      <c r="G156" s="160">
        <v>69.3</v>
      </c>
      <c r="H156" s="160">
        <f>F156/D156*100</f>
        <v>97.194950911640959</v>
      </c>
      <c r="I156" s="160">
        <f>F156/E156*100</f>
        <v>97.194950911640959</v>
      </c>
      <c r="J156" s="172">
        <f>G156/D156*100</f>
        <v>97.194950911640959</v>
      </c>
      <c r="K156" s="172">
        <f>G156/E156*100</f>
        <v>97.194950911640959</v>
      </c>
      <c r="L156" s="172"/>
    </row>
    <row r="157" spans="1:12" ht="46.8">
      <c r="A157" s="176">
        <v>7</v>
      </c>
      <c r="B157" s="175" t="s">
        <v>219</v>
      </c>
      <c r="C157" s="176" t="s">
        <v>140</v>
      </c>
      <c r="D157" s="161">
        <v>441</v>
      </c>
      <c r="E157" s="161">
        <v>441</v>
      </c>
      <c r="F157" s="160">
        <v>17</v>
      </c>
      <c r="G157" s="160">
        <v>306</v>
      </c>
      <c r="H157" s="160">
        <f>F157/D157*100</f>
        <v>3.8548752834467117</v>
      </c>
      <c r="I157" s="160">
        <f>F157/E157*100</f>
        <v>3.8548752834467117</v>
      </c>
      <c r="J157" s="172">
        <f>G157/D157*100</f>
        <v>69.387755102040813</v>
      </c>
      <c r="K157" s="172">
        <f>G157/E157*100</f>
        <v>69.387755102040813</v>
      </c>
      <c r="L157" s="172"/>
    </row>
    <row r="158" spans="1:12" ht="46.8">
      <c r="A158" s="170" t="s">
        <v>34</v>
      </c>
      <c r="B158" s="171" t="s">
        <v>220</v>
      </c>
      <c r="C158" s="160"/>
      <c r="D158" s="160"/>
      <c r="E158" s="160"/>
      <c r="F158" s="160"/>
      <c r="G158" s="160"/>
      <c r="H158" s="160"/>
      <c r="I158" s="160"/>
      <c r="J158" s="172"/>
      <c r="K158" s="172"/>
      <c r="L158" s="172"/>
    </row>
    <row r="159" spans="1:12" ht="31.2">
      <c r="A159" s="176">
        <v>1</v>
      </c>
      <c r="B159" s="175" t="s">
        <v>221</v>
      </c>
      <c r="C159" s="176" t="s">
        <v>6</v>
      </c>
      <c r="D159" s="161">
        <v>70.8</v>
      </c>
      <c r="E159" s="161">
        <v>70.8</v>
      </c>
      <c r="F159" s="160">
        <v>7.8</v>
      </c>
      <c r="G159" s="160">
        <v>27.4</v>
      </c>
      <c r="H159" s="207">
        <f>F159/D159*100</f>
        <v>11.016949152542372</v>
      </c>
      <c r="I159" s="207">
        <f>F159/E159*100</f>
        <v>11.016949152542372</v>
      </c>
      <c r="J159" s="208">
        <f>G159/D159*100</f>
        <v>38.700564971751412</v>
      </c>
      <c r="K159" s="208">
        <f>G159/E159*100</f>
        <v>38.700564971751412</v>
      </c>
      <c r="L159" s="172"/>
    </row>
    <row r="160" spans="1:12" ht="31.2">
      <c r="A160" s="176">
        <v>2</v>
      </c>
      <c r="B160" s="175" t="s">
        <v>222</v>
      </c>
      <c r="C160" s="176" t="s">
        <v>6</v>
      </c>
      <c r="D160" s="161">
        <v>91.3</v>
      </c>
      <c r="E160" s="161">
        <v>91.3</v>
      </c>
      <c r="F160" s="160">
        <v>8.3000000000000007</v>
      </c>
      <c r="G160" s="160">
        <v>30.4</v>
      </c>
      <c r="H160" s="207">
        <f>F160/D160*100</f>
        <v>9.0909090909090917</v>
      </c>
      <c r="I160" s="207">
        <f>F160/E160*100</f>
        <v>9.0909090909090917</v>
      </c>
      <c r="J160" s="208">
        <f>G160/D160*100</f>
        <v>33.296823658269439</v>
      </c>
      <c r="K160" s="208">
        <f>G160/E160*100</f>
        <v>33.296823658269439</v>
      </c>
      <c r="L160" s="172"/>
    </row>
    <row r="161" spans="1:12" ht="46.8">
      <c r="A161" s="176">
        <v>3</v>
      </c>
      <c r="B161" s="175" t="s">
        <v>223</v>
      </c>
      <c r="C161" s="176" t="s">
        <v>6</v>
      </c>
      <c r="D161" s="161">
        <v>80</v>
      </c>
      <c r="E161" s="161">
        <v>80</v>
      </c>
      <c r="F161" s="160">
        <v>7.8</v>
      </c>
      <c r="G161" s="160">
        <v>28.7</v>
      </c>
      <c r="H161" s="160">
        <f>F161/D161*100</f>
        <v>9.75</v>
      </c>
      <c r="I161" s="160">
        <f>F161/E161*100</f>
        <v>9.75</v>
      </c>
      <c r="J161" s="172">
        <f>G161/D161*100</f>
        <v>35.875</v>
      </c>
      <c r="K161" s="172">
        <f>G161/E161*100</f>
        <v>35.875</v>
      </c>
      <c r="L161" s="172"/>
    </row>
    <row r="162" spans="1:12" ht="46.8">
      <c r="A162" s="176">
        <v>4</v>
      </c>
      <c r="B162" s="175" t="s">
        <v>272</v>
      </c>
      <c r="C162" s="176" t="s">
        <v>224</v>
      </c>
      <c r="D162" s="161">
        <v>3</v>
      </c>
      <c r="E162" s="161">
        <v>3</v>
      </c>
      <c r="F162" s="160">
        <v>3</v>
      </c>
      <c r="G162" s="160">
        <v>3</v>
      </c>
      <c r="H162" s="160">
        <f>F162/D162*100</f>
        <v>100</v>
      </c>
      <c r="I162" s="160">
        <f>F162/E162*100</f>
        <v>100</v>
      </c>
      <c r="J162" s="172">
        <f>G162/D162*100</f>
        <v>100</v>
      </c>
      <c r="K162" s="172">
        <f>G162/E162*100</f>
        <v>100</v>
      </c>
      <c r="L162" s="172"/>
    </row>
    <row r="163" spans="1:12" ht="31.2">
      <c r="A163" s="176">
        <v>5</v>
      </c>
      <c r="B163" s="175" t="s">
        <v>273</v>
      </c>
      <c r="C163" s="176" t="s">
        <v>6</v>
      </c>
      <c r="D163" s="161" t="s">
        <v>225</v>
      </c>
      <c r="E163" s="161" t="s">
        <v>225</v>
      </c>
      <c r="F163" s="161" t="s">
        <v>225</v>
      </c>
      <c r="G163" s="161" t="s">
        <v>225</v>
      </c>
      <c r="H163" s="161" t="s">
        <v>225</v>
      </c>
      <c r="I163" s="161" t="s">
        <v>225</v>
      </c>
      <c r="J163" s="172"/>
      <c r="K163" s="172"/>
      <c r="L163" s="172"/>
    </row>
    <row r="164" spans="1:12" ht="31.2">
      <c r="A164" s="176">
        <v>6</v>
      </c>
      <c r="B164" s="175" t="s">
        <v>226</v>
      </c>
      <c r="C164" s="176" t="s">
        <v>274</v>
      </c>
      <c r="D164" s="161" t="s">
        <v>227</v>
      </c>
      <c r="E164" s="161" t="s">
        <v>227</v>
      </c>
      <c r="F164" s="161" t="s">
        <v>227</v>
      </c>
      <c r="G164" s="161" t="s">
        <v>227</v>
      </c>
      <c r="H164" s="161" t="s">
        <v>227</v>
      </c>
      <c r="I164" s="161" t="s">
        <v>227</v>
      </c>
      <c r="J164" s="172"/>
      <c r="K164" s="172"/>
      <c r="L164" s="172"/>
    </row>
    <row r="165" spans="1:12" ht="31.2">
      <c r="A165" s="170" t="s">
        <v>228</v>
      </c>
      <c r="B165" s="171" t="s">
        <v>229</v>
      </c>
      <c r="C165" s="160"/>
      <c r="D165" s="160"/>
      <c r="E165" s="160"/>
      <c r="F165" s="160"/>
      <c r="G165" s="160"/>
      <c r="H165" s="209"/>
      <c r="I165" s="209"/>
      <c r="J165" s="210"/>
      <c r="K165" s="210"/>
      <c r="L165" s="172"/>
    </row>
    <row r="166" spans="1:12" ht="62.4">
      <c r="A166" s="176">
        <v>1</v>
      </c>
      <c r="B166" s="175" t="s">
        <v>230</v>
      </c>
      <c r="C166" s="176" t="s">
        <v>6</v>
      </c>
      <c r="D166" s="161">
        <v>90</v>
      </c>
      <c r="E166" s="161">
        <v>90</v>
      </c>
      <c r="F166" s="160">
        <v>100</v>
      </c>
      <c r="G166" s="160">
        <v>100</v>
      </c>
      <c r="H166" s="209">
        <f>F166/D166*100</f>
        <v>111.11111111111111</v>
      </c>
      <c r="I166" s="209">
        <f>F166/E166*100</f>
        <v>111.11111111111111</v>
      </c>
      <c r="J166" s="210">
        <f>G166/D166*100</f>
        <v>111.11111111111111</v>
      </c>
      <c r="K166" s="210">
        <f>G166/E166*100</f>
        <v>111.11111111111111</v>
      </c>
      <c r="L166" s="172"/>
    </row>
    <row r="167" spans="1:12" ht="46.8">
      <c r="A167" s="176">
        <v>2</v>
      </c>
      <c r="B167" s="175" t="s">
        <v>231</v>
      </c>
      <c r="C167" s="176" t="s">
        <v>6</v>
      </c>
      <c r="D167" s="161">
        <v>85</v>
      </c>
      <c r="E167" s="161">
        <v>85</v>
      </c>
      <c r="F167" s="160">
        <v>35.700000000000003</v>
      </c>
      <c r="G167" s="160">
        <v>35.700000000000003</v>
      </c>
      <c r="H167" s="209">
        <f>F167/D167*100</f>
        <v>42.000000000000007</v>
      </c>
      <c r="I167" s="209">
        <f>F167/E167*100</f>
        <v>42.000000000000007</v>
      </c>
      <c r="J167" s="210">
        <f>G167/D167*100</f>
        <v>42.000000000000007</v>
      </c>
      <c r="K167" s="210">
        <f>G167/E167*100</f>
        <v>42.000000000000007</v>
      </c>
      <c r="L167" s="172"/>
    </row>
    <row r="168" spans="1:12" ht="46.8">
      <c r="A168" s="176">
        <v>3</v>
      </c>
      <c r="B168" s="175" t="s">
        <v>232</v>
      </c>
      <c r="C168" s="176" t="s">
        <v>233</v>
      </c>
      <c r="D168" s="161" t="s">
        <v>234</v>
      </c>
      <c r="E168" s="161" t="s">
        <v>234</v>
      </c>
      <c r="F168" s="160">
        <v>0</v>
      </c>
      <c r="G168" s="160">
        <v>0</v>
      </c>
      <c r="H168" s="209">
        <v>0</v>
      </c>
      <c r="I168" s="209">
        <v>0</v>
      </c>
      <c r="J168" s="210"/>
      <c r="K168" s="210"/>
      <c r="L168" s="172"/>
    </row>
    <row r="169" spans="1:12" ht="62.4">
      <c r="A169" s="176">
        <v>4</v>
      </c>
      <c r="B169" s="175" t="s">
        <v>235</v>
      </c>
      <c r="C169" s="176" t="s">
        <v>6</v>
      </c>
      <c r="D169" s="161">
        <v>100</v>
      </c>
      <c r="E169" s="161">
        <v>100</v>
      </c>
      <c r="F169" s="160">
        <v>100</v>
      </c>
      <c r="G169" s="160">
        <v>100</v>
      </c>
      <c r="H169" s="209">
        <f>F169/D169*100</f>
        <v>100</v>
      </c>
      <c r="I169" s="209">
        <f>F169/E169*100</f>
        <v>100</v>
      </c>
      <c r="J169" s="210">
        <f>G169/D169*100</f>
        <v>100</v>
      </c>
      <c r="K169" s="210">
        <f>G169/E169*100</f>
        <v>100</v>
      </c>
      <c r="L169" s="172"/>
    </row>
    <row r="170" spans="1:12" ht="46.8">
      <c r="A170" s="176">
        <v>5</v>
      </c>
      <c r="B170" s="175" t="s">
        <v>236</v>
      </c>
      <c r="C170" s="176" t="s">
        <v>237</v>
      </c>
      <c r="D170" s="161">
        <v>30</v>
      </c>
      <c r="E170" s="161">
        <v>30</v>
      </c>
      <c r="F170" s="160">
        <v>2</v>
      </c>
      <c r="G170" s="160">
        <v>9</v>
      </c>
      <c r="H170" s="209">
        <f>F170/D170*100</f>
        <v>6.666666666666667</v>
      </c>
      <c r="I170" s="209">
        <f>F170/E170*100</f>
        <v>6.666666666666667</v>
      </c>
      <c r="J170" s="210">
        <f>G170/D170*100</f>
        <v>30</v>
      </c>
      <c r="K170" s="210">
        <f>G170/E170*100</f>
        <v>30</v>
      </c>
      <c r="L170" s="172"/>
    </row>
    <row r="171" spans="1:12">
      <c r="A171" s="170" t="s">
        <v>238</v>
      </c>
      <c r="B171" s="171" t="s">
        <v>239</v>
      </c>
      <c r="C171" s="160"/>
      <c r="D171" s="160"/>
      <c r="E171" s="160"/>
      <c r="F171" s="160"/>
      <c r="G171" s="160"/>
      <c r="H171" s="209"/>
      <c r="I171" s="209"/>
      <c r="J171" s="210"/>
      <c r="K171" s="210"/>
      <c r="L171" s="172"/>
    </row>
    <row r="172" spans="1:12" ht="31.2">
      <c r="A172" s="176">
        <v>1</v>
      </c>
      <c r="B172" s="175" t="s">
        <v>240</v>
      </c>
      <c r="C172" s="176" t="s">
        <v>6</v>
      </c>
      <c r="D172" s="161">
        <v>75</v>
      </c>
      <c r="E172" s="161">
        <v>75</v>
      </c>
      <c r="F172" s="160">
        <v>0</v>
      </c>
      <c r="G172" s="160">
        <v>0</v>
      </c>
      <c r="H172" s="209">
        <f>F172/D172*100</f>
        <v>0</v>
      </c>
      <c r="I172" s="209">
        <f>F172/E172*100</f>
        <v>0</v>
      </c>
      <c r="J172" s="210">
        <f>G172/D172*100</f>
        <v>0</v>
      </c>
      <c r="K172" s="210">
        <f>G172/E172*100</f>
        <v>0</v>
      </c>
      <c r="L172" s="172"/>
    </row>
    <row r="173" spans="1:12" ht="46.8">
      <c r="A173" s="176">
        <v>2</v>
      </c>
      <c r="B173" s="175" t="s">
        <v>241</v>
      </c>
      <c r="C173" s="176" t="s">
        <v>6</v>
      </c>
      <c r="D173" s="161">
        <v>90</v>
      </c>
      <c r="E173" s="161">
        <v>90</v>
      </c>
      <c r="F173" s="160">
        <v>0</v>
      </c>
      <c r="G173" s="160">
        <v>0</v>
      </c>
      <c r="H173" s="209">
        <f>F173/D173*100</f>
        <v>0</v>
      </c>
      <c r="I173" s="209">
        <f>F173/E173*100</f>
        <v>0</v>
      </c>
      <c r="J173" s="210">
        <f>G173/D173*100</f>
        <v>0</v>
      </c>
      <c r="K173" s="210">
        <f>G173/E173*100</f>
        <v>0</v>
      </c>
      <c r="L173" s="172"/>
    </row>
    <row r="174" spans="1:12" ht="46.8">
      <c r="A174" s="176">
        <v>3</v>
      </c>
      <c r="B174" s="175" t="s">
        <v>275</v>
      </c>
      <c r="C174" s="176" t="s">
        <v>6</v>
      </c>
      <c r="D174" s="161">
        <v>92</v>
      </c>
      <c r="E174" s="161">
        <v>92</v>
      </c>
      <c r="F174" s="160">
        <v>100</v>
      </c>
      <c r="G174" s="160">
        <v>100</v>
      </c>
      <c r="H174" s="209">
        <f>F174/D174*100</f>
        <v>108.69565217391303</v>
      </c>
      <c r="I174" s="209">
        <f>F174/E174*100</f>
        <v>108.69565217391303</v>
      </c>
      <c r="J174" s="210">
        <f>G174/D174*100</f>
        <v>108.69565217391303</v>
      </c>
      <c r="K174" s="210">
        <f>G174/E174*100</f>
        <v>108.69565217391303</v>
      </c>
      <c r="L174" s="172"/>
    </row>
    <row r="175" spans="1:12" ht="31.2">
      <c r="A175" s="176">
        <v>4</v>
      </c>
      <c r="B175" s="175" t="s">
        <v>276</v>
      </c>
      <c r="C175" s="176" t="s">
        <v>6</v>
      </c>
      <c r="D175" s="161">
        <v>91</v>
      </c>
      <c r="E175" s="161">
        <v>91</v>
      </c>
      <c r="F175" s="160">
        <v>0</v>
      </c>
      <c r="G175" s="160"/>
      <c r="H175" s="209">
        <f>F175/D175*100</f>
        <v>0</v>
      </c>
      <c r="I175" s="209">
        <f>F175/E175*100</f>
        <v>0</v>
      </c>
      <c r="J175" s="210">
        <f>G175/D175*100</f>
        <v>0</v>
      </c>
      <c r="K175" s="210">
        <f>G175/E175*100</f>
        <v>0</v>
      </c>
      <c r="L175" s="172"/>
    </row>
    <row r="176" spans="1:12" ht="46.8">
      <c r="A176" s="170" t="s">
        <v>242</v>
      </c>
      <c r="B176" s="171" t="s">
        <v>243</v>
      </c>
      <c r="C176" s="160"/>
      <c r="D176" s="160"/>
      <c r="E176" s="160"/>
      <c r="F176" s="160"/>
      <c r="G176" s="160"/>
      <c r="H176" s="209"/>
      <c r="I176" s="209"/>
      <c r="J176" s="210"/>
      <c r="K176" s="210"/>
      <c r="L176" s="172"/>
    </row>
    <row r="177" spans="1:12" ht="46.8">
      <c r="A177" s="176">
        <v>1</v>
      </c>
      <c r="B177" s="175" t="s">
        <v>244</v>
      </c>
      <c r="C177" s="176" t="s">
        <v>6</v>
      </c>
      <c r="D177" s="161">
        <v>55</v>
      </c>
      <c r="E177" s="161">
        <v>55</v>
      </c>
      <c r="F177" s="160">
        <v>45</v>
      </c>
      <c r="G177" s="160">
        <v>45</v>
      </c>
      <c r="H177" s="209">
        <f>F177/D177*100</f>
        <v>81.818181818181827</v>
      </c>
      <c r="I177" s="209">
        <f>F177/E177*100</f>
        <v>81.818181818181827</v>
      </c>
      <c r="J177" s="210">
        <f>G177/D177*100</f>
        <v>81.818181818181827</v>
      </c>
      <c r="K177" s="210">
        <f>G177/E177*100</f>
        <v>81.818181818181827</v>
      </c>
      <c r="L177" s="172"/>
    </row>
    <row r="178" spans="1:12" ht="62.4">
      <c r="A178" s="176">
        <v>2</v>
      </c>
      <c r="B178" s="175" t="s">
        <v>277</v>
      </c>
      <c r="C178" s="176" t="s">
        <v>6</v>
      </c>
      <c r="D178" s="161">
        <v>40</v>
      </c>
      <c r="E178" s="161">
        <v>40</v>
      </c>
      <c r="F178" s="160">
        <v>25</v>
      </c>
      <c r="G178" s="160">
        <v>25</v>
      </c>
      <c r="H178" s="209">
        <f>F178/D178*100</f>
        <v>62.5</v>
      </c>
      <c r="I178" s="209">
        <f>F178/E178*100</f>
        <v>62.5</v>
      </c>
      <c r="J178" s="210">
        <f>G178/D178*100</f>
        <v>62.5</v>
      </c>
      <c r="K178" s="210">
        <f>G178/E178*100</f>
        <v>62.5</v>
      </c>
      <c r="L178" s="172"/>
    </row>
    <row r="179" spans="1:12" ht="81" customHeight="1">
      <c r="A179" s="176">
        <v>3</v>
      </c>
      <c r="B179" s="175" t="s">
        <v>245</v>
      </c>
      <c r="C179" s="176" t="s">
        <v>6</v>
      </c>
      <c r="D179" s="161">
        <v>100</v>
      </c>
      <c r="E179" s="161">
        <v>100</v>
      </c>
      <c r="F179" s="160">
        <v>85</v>
      </c>
      <c r="G179" s="160">
        <v>85</v>
      </c>
      <c r="H179" s="209">
        <f>F179/D179*100</f>
        <v>85</v>
      </c>
      <c r="I179" s="209">
        <f>F179/E179*100</f>
        <v>85</v>
      </c>
      <c r="J179" s="210">
        <f>G179/D179*100</f>
        <v>85</v>
      </c>
      <c r="K179" s="210">
        <f>G179/E179*100</f>
        <v>85</v>
      </c>
      <c r="L179" s="172"/>
    </row>
    <row r="180" spans="1:12" ht="109.2">
      <c r="A180" s="176">
        <v>4</v>
      </c>
      <c r="B180" s="175" t="s">
        <v>246</v>
      </c>
      <c r="C180" s="176" t="s">
        <v>6</v>
      </c>
      <c r="D180" s="161">
        <v>100</v>
      </c>
      <c r="E180" s="161">
        <v>100</v>
      </c>
      <c r="F180" s="161">
        <v>100</v>
      </c>
      <c r="G180" s="161">
        <v>100</v>
      </c>
      <c r="H180" s="209">
        <f>F180/D180*100</f>
        <v>100</v>
      </c>
      <c r="I180" s="209">
        <f>F180/E180*100</f>
        <v>100</v>
      </c>
      <c r="J180" s="210">
        <f>G180/D180*100</f>
        <v>100</v>
      </c>
      <c r="K180" s="210">
        <f>G180/E180*100</f>
        <v>100</v>
      </c>
      <c r="L180" s="172"/>
    </row>
    <row r="181" spans="1:12" ht="93.6">
      <c r="A181" s="176">
        <v>5</v>
      </c>
      <c r="B181" s="175" t="s">
        <v>247</v>
      </c>
      <c r="C181" s="176" t="s">
        <v>6</v>
      </c>
      <c r="D181" s="161">
        <v>65</v>
      </c>
      <c r="E181" s="161">
        <v>65</v>
      </c>
      <c r="F181" s="160">
        <v>35</v>
      </c>
      <c r="G181" s="160">
        <v>35</v>
      </c>
      <c r="H181" s="209">
        <f>F181/D181*100</f>
        <v>53.846153846153847</v>
      </c>
      <c r="I181" s="209">
        <f>F181/E181*100</f>
        <v>53.846153846153847</v>
      </c>
      <c r="J181" s="210">
        <f>G181/D181*100</f>
        <v>53.846153846153847</v>
      </c>
      <c r="K181" s="210">
        <f>G181/E181*100</f>
        <v>53.846153846153847</v>
      </c>
      <c r="L181" s="172"/>
    </row>
    <row r="182" spans="1:12" ht="78">
      <c r="A182" s="176">
        <v>6</v>
      </c>
      <c r="B182" s="175" t="s">
        <v>248</v>
      </c>
      <c r="C182" s="176" t="s">
        <v>6</v>
      </c>
      <c r="D182" s="161">
        <v>100</v>
      </c>
      <c r="E182" s="161">
        <v>100</v>
      </c>
      <c r="F182" s="161">
        <v>100</v>
      </c>
      <c r="G182" s="161">
        <v>100</v>
      </c>
      <c r="H182" s="209">
        <f>F182/D182*100</f>
        <v>100</v>
      </c>
      <c r="I182" s="209">
        <f>F182/E182*100</f>
        <v>100</v>
      </c>
      <c r="J182" s="210">
        <f>G182/D182*100</f>
        <v>100</v>
      </c>
      <c r="K182" s="210">
        <f>G182/E182*100</f>
        <v>100</v>
      </c>
      <c r="L182" s="172"/>
    </row>
    <row r="183" spans="1:12" ht="93.6">
      <c r="A183" s="176">
        <v>7</v>
      </c>
      <c r="B183" s="175" t="s">
        <v>249</v>
      </c>
      <c r="C183" s="176" t="s">
        <v>6</v>
      </c>
      <c r="D183" s="161">
        <v>65</v>
      </c>
      <c r="E183" s="161">
        <v>65</v>
      </c>
      <c r="F183" s="160"/>
      <c r="G183" s="160"/>
      <c r="H183" s="209">
        <f>F183/D183*100</f>
        <v>0</v>
      </c>
      <c r="I183" s="209">
        <f>F183/E183*100</f>
        <v>0</v>
      </c>
      <c r="J183" s="210">
        <f>G183/D183*100</f>
        <v>0</v>
      </c>
      <c r="K183" s="210">
        <f>G183/E183*100</f>
        <v>0</v>
      </c>
      <c r="L183" s="172"/>
    </row>
    <row r="184" spans="1:12" ht="31.2">
      <c r="A184" s="170" t="s">
        <v>250</v>
      </c>
      <c r="B184" s="171" t="s">
        <v>251</v>
      </c>
      <c r="C184" s="160"/>
      <c r="D184" s="160"/>
      <c r="E184" s="160"/>
      <c r="F184" s="160"/>
      <c r="G184" s="160"/>
      <c r="H184" s="209"/>
      <c r="I184" s="209"/>
      <c r="J184" s="210"/>
      <c r="K184" s="210"/>
      <c r="L184" s="172"/>
    </row>
    <row r="185" spans="1:12" ht="62.4">
      <c r="A185" s="160"/>
      <c r="B185" s="175" t="s">
        <v>252</v>
      </c>
      <c r="C185" s="176" t="s">
        <v>6</v>
      </c>
      <c r="D185" s="161">
        <v>100</v>
      </c>
      <c r="E185" s="161">
        <v>100</v>
      </c>
      <c r="F185" s="160">
        <v>100</v>
      </c>
      <c r="G185" s="160">
        <v>100</v>
      </c>
      <c r="H185" s="209">
        <f>F185/D185*100</f>
        <v>100</v>
      </c>
      <c r="I185" s="209">
        <f>F185/E185*100</f>
        <v>100</v>
      </c>
      <c r="J185" s="210">
        <f>G185/D185*100</f>
        <v>100</v>
      </c>
      <c r="K185" s="210">
        <f>G185/E185*100</f>
        <v>100</v>
      </c>
      <c r="L185" s="172"/>
    </row>
    <row r="186" spans="1:12" ht="31.2">
      <c r="A186" s="170" t="s">
        <v>253</v>
      </c>
      <c r="B186" s="171" t="s">
        <v>254</v>
      </c>
      <c r="C186" s="160"/>
      <c r="D186" s="160"/>
      <c r="E186" s="160"/>
      <c r="F186" s="160"/>
      <c r="G186" s="160"/>
      <c r="H186" s="209"/>
      <c r="I186" s="209"/>
      <c r="J186" s="210"/>
      <c r="K186" s="210"/>
      <c r="L186" s="172"/>
    </row>
    <row r="187" spans="1:12" ht="89.4" customHeight="1">
      <c r="A187" s="176">
        <v>1</v>
      </c>
      <c r="B187" s="175" t="s">
        <v>278</v>
      </c>
      <c r="C187" s="176" t="s">
        <v>237</v>
      </c>
      <c r="D187" s="212">
        <v>2700</v>
      </c>
      <c r="E187" s="212">
        <v>2700</v>
      </c>
      <c r="F187" s="160">
        <v>320</v>
      </c>
      <c r="G187" s="160">
        <v>1268</v>
      </c>
      <c r="H187" s="209">
        <f>F187/D187*100</f>
        <v>11.851851851851853</v>
      </c>
      <c r="I187" s="209">
        <f>F187/E187*100</f>
        <v>11.851851851851853</v>
      </c>
      <c r="J187" s="210">
        <f>G187/D187*100</f>
        <v>46.962962962962962</v>
      </c>
      <c r="K187" s="210">
        <f>G187/E187*100</f>
        <v>46.962962962962962</v>
      </c>
      <c r="L187" s="172"/>
    </row>
    <row r="188" spans="1:12" ht="46.8">
      <c r="A188" s="176">
        <v>2</v>
      </c>
      <c r="B188" s="175" t="s">
        <v>255</v>
      </c>
      <c r="C188" s="176" t="s">
        <v>237</v>
      </c>
      <c r="D188" s="161">
        <v>120</v>
      </c>
      <c r="E188" s="161">
        <v>120</v>
      </c>
      <c r="F188" s="160">
        <v>14</v>
      </c>
      <c r="G188" s="160">
        <v>45</v>
      </c>
      <c r="H188" s="209">
        <f>F188/D188*100</f>
        <v>11.666666666666666</v>
      </c>
      <c r="I188" s="209">
        <f>F188/E188*100</f>
        <v>11.666666666666666</v>
      </c>
      <c r="J188" s="210">
        <f>G188/D188*100</f>
        <v>37.5</v>
      </c>
      <c r="K188" s="210">
        <f>G188/E188*100</f>
        <v>37.5</v>
      </c>
      <c r="L188" s="172"/>
    </row>
    <row r="189" spans="1:12" ht="62.4">
      <c r="A189" s="176">
        <v>3</v>
      </c>
      <c r="B189" s="175" t="s">
        <v>256</v>
      </c>
      <c r="C189" s="176" t="s">
        <v>257</v>
      </c>
      <c r="D189" s="161">
        <v>12</v>
      </c>
      <c r="E189" s="161">
        <v>12</v>
      </c>
      <c r="F189" s="160">
        <v>3</v>
      </c>
      <c r="G189" s="160">
        <v>3</v>
      </c>
      <c r="H189" s="209">
        <f>F189/D189*100</f>
        <v>25</v>
      </c>
      <c r="I189" s="209">
        <f>F189/E189*100</f>
        <v>25</v>
      </c>
      <c r="J189" s="210">
        <f>G189/D189*100</f>
        <v>25</v>
      </c>
      <c r="K189" s="210">
        <f>G189/E189*100</f>
        <v>25</v>
      </c>
      <c r="L189" s="172"/>
    </row>
    <row r="190" spans="1:12">
      <c r="A190" s="170" t="s">
        <v>258</v>
      </c>
      <c r="B190" s="171" t="s">
        <v>259</v>
      </c>
      <c r="C190" s="160"/>
      <c r="D190" s="160"/>
      <c r="E190" s="160"/>
      <c r="F190" s="160"/>
      <c r="G190" s="160"/>
      <c r="H190" s="209"/>
      <c r="I190" s="209"/>
      <c r="J190" s="210"/>
      <c r="K190" s="210"/>
      <c r="L190" s="172"/>
    </row>
    <row r="191" spans="1:12" ht="46.8">
      <c r="A191" s="176">
        <v>1</v>
      </c>
      <c r="B191" s="175" t="s">
        <v>260</v>
      </c>
      <c r="C191" s="176" t="s">
        <v>6</v>
      </c>
      <c r="D191" s="161">
        <v>100</v>
      </c>
      <c r="E191" s="161">
        <v>100</v>
      </c>
      <c r="F191" s="160">
        <v>100</v>
      </c>
      <c r="G191" s="160"/>
      <c r="H191" s="209">
        <f>F191/D191*100</f>
        <v>100</v>
      </c>
      <c r="I191" s="209">
        <f>F191/E191*100</f>
        <v>100</v>
      </c>
      <c r="J191" s="210">
        <f>G191/D191*100</f>
        <v>0</v>
      </c>
      <c r="K191" s="210">
        <f>G191/E191*100</f>
        <v>0</v>
      </c>
      <c r="L191" s="172"/>
    </row>
    <row r="192" spans="1:12" ht="46.8">
      <c r="A192" s="176">
        <v>2</v>
      </c>
      <c r="B192" s="175" t="s">
        <v>261</v>
      </c>
      <c r="C192" s="176" t="s">
        <v>6</v>
      </c>
      <c r="D192" s="161">
        <v>100</v>
      </c>
      <c r="E192" s="161">
        <v>100</v>
      </c>
      <c r="F192" s="160">
        <v>100</v>
      </c>
      <c r="G192" s="160">
        <v>100</v>
      </c>
      <c r="H192" s="209">
        <f>F192/D192*100</f>
        <v>100</v>
      </c>
      <c r="I192" s="209">
        <f>F192/E192*100</f>
        <v>100</v>
      </c>
      <c r="J192" s="210">
        <f>G192/D192*100</f>
        <v>100</v>
      </c>
      <c r="K192" s="210">
        <f>G192/E192*100</f>
        <v>100</v>
      </c>
      <c r="L192" s="172"/>
    </row>
    <row r="193" spans="1:12">
      <c r="A193" s="170" t="s">
        <v>262</v>
      </c>
      <c r="B193" s="171" t="s">
        <v>263</v>
      </c>
      <c r="C193" s="160"/>
      <c r="D193" s="160"/>
      <c r="E193" s="160"/>
      <c r="F193" s="160"/>
      <c r="G193" s="160"/>
      <c r="H193" s="209"/>
      <c r="I193" s="209"/>
      <c r="J193" s="210"/>
      <c r="K193" s="210"/>
      <c r="L193" s="172"/>
    </row>
    <row r="194" spans="1:12" ht="31.2">
      <c r="A194" s="176">
        <v>1</v>
      </c>
      <c r="B194" s="175" t="s">
        <v>264</v>
      </c>
      <c r="C194" s="176" t="s">
        <v>6</v>
      </c>
      <c r="D194" s="161">
        <v>47.9</v>
      </c>
      <c r="E194" s="161">
        <v>47.9</v>
      </c>
      <c r="F194" s="160">
        <v>12</v>
      </c>
      <c r="G194" s="160">
        <v>12</v>
      </c>
      <c r="H194" s="209">
        <f>F194/D194*100</f>
        <v>25.052192066805844</v>
      </c>
      <c r="I194" s="209">
        <f>F194/E194*100</f>
        <v>25.052192066805844</v>
      </c>
      <c r="J194" s="210">
        <f>G194/D194*100</f>
        <v>25.052192066805844</v>
      </c>
      <c r="K194" s="210">
        <f>G194/E194*100</f>
        <v>25.052192066805844</v>
      </c>
      <c r="L194" s="172"/>
    </row>
    <row r="195" spans="1:12">
      <c r="A195" s="176">
        <v>2</v>
      </c>
      <c r="B195" s="175" t="s">
        <v>265</v>
      </c>
      <c r="C195" s="176" t="s">
        <v>6</v>
      </c>
      <c r="D195" s="161">
        <v>40</v>
      </c>
      <c r="E195" s="161">
        <v>40</v>
      </c>
      <c r="F195" s="160">
        <v>15</v>
      </c>
      <c r="G195" s="160">
        <v>15</v>
      </c>
      <c r="H195" s="209">
        <f>F195/D195*100</f>
        <v>37.5</v>
      </c>
      <c r="I195" s="209">
        <f>F195/E195*100</f>
        <v>37.5</v>
      </c>
      <c r="J195" s="210">
        <f>G195/D195*100</f>
        <v>37.5</v>
      </c>
      <c r="K195" s="210">
        <f>G195/E195*100</f>
        <v>37.5</v>
      </c>
      <c r="L195" s="172"/>
    </row>
    <row r="196" spans="1:12">
      <c r="A196" s="176">
        <v>3</v>
      </c>
      <c r="B196" s="175" t="s">
        <v>266</v>
      </c>
      <c r="C196" s="176" t="s">
        <v>6</v>
      </c>
      <c r="D196" s="161">
        <v>7.9</v>
      </c>
      <c r="E196" s="161">
        <v>7.9</v>
      </c>
      <c r="F196" s="160">
        <v>1.5</v>
      </c>
      <c r="G196" s="160">
        <v>1.5</v>
      </c>
      <c r="H196" s="209">
        <f>F196/D196*100</f>
        <v>18.987341772151897</v>
      </c>
      <c r="I196" s="209">
        <f>F196/E196*100</f>
        <v>18.987341772151897</v>
      </c>
      <c r="J196" s="210">
        <f>G196/D196*100</f>
        <v>18.987341772151897</v>
      </c>
      <c r="K196" s="210">
        <f>G196/E196*100</f>
        <v>18.987341772151897</v>
      </c>
      <c r="L196" s="172"/>
    </row>
    <row r="197" spans="1:12" ht="31.2">
      <c r="A197" s="176">
        <v>4</v>
      </c>
      <c r="B197" s="175" t="s">
        <v>267</v>
      </c>
      <c r="C197" s="176" t="s">
        <v>6</v>
      </c>
      <c r="D197" s="161">
        <v>38.92</v>
      </c>
      <c r="E197" s="161">
        <v>38.92</v>
      </c>
      <c r="F197" s="160">
        <v>9</v>
      </c>
      <c r="G197" s="160">
        <v>9</v>
      </c>
      <c r="H197" s="209">
        <f>F197/D197*100</f>
        <v>23.124357656731757</v>
      </c>
      <c r="I197" s="209">
        <f>F197/E197*100</f>
        <v>23.124357656731757</v>
      </c>
      <c r="J197" s="210">
        <f>G197/D197*100</f>
        <v>23.124357656731757</v>
      </c>
      <c r="K197" s="210">
        <f>G197/E197*100</f>
        <v>23.124357656731757</v>
      </c>
      <c r="L197" s="172"/>
    </row>
    <row r="198" spans="1:12">
      <c r="A198" s="176">
        <v>5</v>
      </c>
      <c r="B198" s="175" t="s">
        <v>135</v>
      </c>
      <c r="C198" s="176" t="s">
        <v>6</v>
      </c>
      <c r="D198" s="161">
        <v>99</v>
      </c>
      <c r="E198" s="161">
        <v>99</v>
      </c>
      <c r="F198" s="160">
        <v>98.35</v>
      </c>
      <c r="G198" s="160">
        <v>98.35</v>
      </c>
      <c r="H198" s="209">
        <f>F198/D198*100</f>
        <v>99.343434343434339</v>
      </c>
      <c r="I198" s="209">
        <f>F198/E198*100</f>
        <v>99.343434343434339</v>
      </c>
      <c r="J198" s="210">
        <f>G198/D198*100</f>
        <v>99.343434343434339</v>
      </c>
      <c r="K198" s="210">
        <f>G198/E198*100</f>
        <v>99.343434343434339</v>
      </c>
      <c r="L198" s="172"/>
    </row>
  </sheetData>
  <mergeCells count="13">
    <mergeCell ref="D6:E6"/>
    <mergeCell ref="F6:F7"/>
    <mergeCell ref="H6:I6"/>
    <mergeCell ref="A15:A16"/>
    <mergeCell ref="A2:L2"/>
    <mergeCell ref="A4:L4"/>
    <mergeCell ref="A6:A7"/>
    <mergeCell ref="B6:B7"/>
    <mergeCell ref="C6:C7"/>
    <mergeCell ref="L6:L7"/>
    <mergeCell ref="G6:G7"/>
    <mergeCell ref="A3:L3"/>
    <mergeCell ref="J6:K6"/>
  </mergeCells>
  <pageMargins left="0.45" right="0.15748031496062992" top="0.23622047244094491" bottom="0.19685039370078741" header="0.19685039370078741" footer="0"/>
  <pageSetup paperSize="9" firstPageNumber="3" fitToHeight="0"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tháng 4-2026</vt:lpstr>
      <vt:lpstr>'tháng 4-2026'!Print_Area</vt:lpstr>
      <vt:lpstr>'tháng 4-2026'!Print_Titles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2026-02-25T09:18:36Z</cp:lastPrinted>
  <dcterms:created xsi:type="dcterms:W3CDTF">2025-07-10T13:14:55Z</dcterms:created>
  <dcterms:modified xsi:type="dcterms:W3CDTF">2026-04-21T01:15:40Z</dcterms:modified>
</cp:coreProperties>
</file>