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https://d.docs.live.net/b361c1885027bf73/Desktop/2. PHÒNG KINH TẾ/"/>
    </mc:Choice>
  </mc:AlternateContent>
  <xr:revisionPtr revIDLastSave="0" documentId="13_ncr:1_{E7C0C891-C355-4B93-B0FD-65B863C0C284}" xr6:coauthVersionLast="47" xr6:coauthVersionMax="47" xr10:uidLastSave="{00000000-0000-0000-0000-000000000000}"/>
  <bookViews>
    <workbookView xWindow="-28920" yWindow="-120" windowWidth="29040" windowHeight="15840" xr2:uid="{00000000-000D-0000-FFFF-FFFF00000000}"/>
  </bookViews>
  <sheets>
    <sheet name="KQ" sheetId="5" r:id="rId1"/>
  </sheets>
  <definedNames>
    <definedName name="__TH4" localSheetId="0" hidden="1">{"'Sheet1'!$L$16"}</definedName>
    <definedName name="__TH4" hidden="1">{"'Sheet1'!$L$16"}</definedName>
    <definedName name="_Fill" localSheetId="0" hidden="1">#REF!</definedName>
    <definedName name="_Fill" hidden="1">#REF!</definedName>
    <definedName name="_xlnm._FilterDatabase" localSheetId="0" hidden="1">KQ!$A$7:$I$68</definedName>
    <definedName name="_Order1" hidden="1">255</definedName>
    <definedName name="_Order2" hidden="1">255</definedName>
    <definedName name="_Sort" localSheetId="0" hidden="1">#REF!</definedName>
    <definedName name="_Sort" hidden="1">#REF!</definedName>
    <definedName name="dđ" localSheetId="0" hidden="1">{"'Sheet1'!$L$16"}</definedName>
    <definedName name="dđ" hidden="1">{"'Sheet1'!$L$16"}</definedName>
    <definedName name="h" localSheetId="0" hidden="1">{"'Sheet1'!$L$16"}</definedName>
    <definedName name="h" hidden="1">{"'Sheet1'!$L$16"}</definedName>
    <definedName name="HTML_CodePage" hidden="1">950</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0" hidden="1">{"'Sheet1'!$L$16"}</definedName>
    <definedName name="huy" hidden="1">{"'Sheet1'!$L$16"}</definedName>
    <definedName name="_xlnm.Print_Area" localSheetId="0">KQ!$A$1:$I$82</definedName>
    <definedName name="_xlnm.Print_Titles" localSheetId="0">KQ!$5:$6</definedName>
    <definedName name="TaxXL">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9" i="5" l="1"/>
  <c r="G79" i="5" s="1"/>
  <c r="E79" i="5"/>
  <c r="G13" i="5"/>
  <c r="G18" i="5"/>
  <c r="G24" i="5"/>
  <c r="G29" i="5"/>
  <c r="G31" i="5"/>
  <c r="G33" i="5"/>
  <c r="G34" i="5"/>
  <c r="G36" i="5"/>
  <c r="G41" i="5"/>
  <c r="G57" i="5"/>
  <c r="G58" i="5"/>
  <c r="G59" i="5"/>
  <c r="G72" i="5"/>
  <c r="G73" i="5"/>
  <c r="G74" i="5"/>
  <c r="G76" i="5"/>
  <c r="G77" i="5"/>
  <c r="G78" i="5"/>
  <c r="G11" i="5"/>
  <c r="H11" i="5"/>
  <c r="J76" i="5"/>
  <c r="J77" i="5"/>
  <c r="J78" i="5"/>
  <c r="J82" i="5"/>
  <c r="F82" i="5"/>
  <c r="F80" i="5"/>
  <c r="K80" i="5" s="1"/>
  <c r="F81" i="5"/>
  <c r="H81" i="5" l="1"/>
  <c r="H80" i="5"/>
  <c r="E68" i="5"/>
  <c r="E38" i="5"/>
  <c r="K31" i="5"/>
  <c r="E24" i="5"/>
  <c r="E19" i="5"/>
  <c r="H79" i="5" l="1"/>
  <c r="H13" i="5"/>
  <c r="H77" i="5" l="1"/>
  <c r="H27" i="5"/>
  <c r="H76" i="5"/>
  <c r="H70" i="5"/>
  <c r="H34" i="5"/>
  <c r="H37" i="5"/>
  <c r="H49" i="5"/>
  <c r="H54" i="5"/>
  <c r="H48" i="5"/>
  <c r="H40" i="5"/>
  <c r="H17" i="5"/>
  <c r="H41" i="5"/>
  <c r="H30" i="5"/>
  <c r="H74" i="5"/>
  <c r="H22" i="5"/>
  <c r="H57" i="5"/>
  <c r="H60" i="5"/>
  <c r="H26" i="5"/>
  <c r="H18" i="5"/>
  <c r="H73" i="5"/>
  <c r="H52" i="5"/>
  <c r="H28" i="5"/>
  <c r="H56" i="5"/>
  <c r="H25" i="5"/>
  <c r="H59" i="5"/>
  <c r="H16" i="5"/>
  <c r="H72" i="5"/>
  <c r="H20" i="5"/>
  <c r="H55" i="5"/>
  <c r="H58" i="5"/>
  <c r="H29" i="5"/>
  <c r="H61" i="5"/>
  <c r="H15" i="5"/>
  <c r="H36" i="5"/>
  <c r="H31" i="5"/>
  <c r="H21" i="5"/>
  <c r="H38" i="5"/>
  <c r="H44" i="5"/>
  <c r="H45" i="5"/>
  <c r="H33" i="5"/>
  <c r="H71" i="5"/>
  <c r="H39" i="5"/>
  <c r="H24" i="5" l="1"/>
  <c r="H19" i="5"/>
  <c r="H78" i="5" l="1"/>
</calcChain>
</file>

<file path=xl/sharedStrings.xml><?xml version="1.0" encoding="utf-8"?>
<sst xmlns="http://schemas.openxmlformats.org/spreadsheetml/2006/main" count="192" uniqueCount="118">
  <si>
    <t>TT</t>
  </si>
  <si>
    <t>Chỉ tiêu</t>
  </si>
  <si>
    <t>Ghi chú</t>
  </si>
  <si>
    <t>%</t>
  </si>
  <si>
    <t xml:space="preserve"> -</t>
  </si>
  <si>
    <t>Triệu đồng</t>
  </si>
  <si>
    <t>B</t>
  </si>
  <si>
    <t>I</t>
  </si>
  <si>
    <t>Ha</t>
  </si>
  <si>
    <t>Rau đậu các loại</t>
  </si>
  <si>
    <t>Cây Lạc đỏ địa phương</t>
  </si>
  <si>
    <t>Diện tích cây dược liệu</t>
  </si>
  <si>
    <t xml:space="preserve"> - </t>
  </si>
  <si>
    <t>Diện tích thu hoạch</t>
  </si>
  <si>
    <t>Diện tích kiến thiết cơ bản</t>
  </si>
  <si>
    <t>Diện tích trồng mới</t>
  </si>
  <si>
    <t>-</t>
  </si>
  <si>
    <t>II</t>
  </si>
  <si>
    <t>Lâm nghiệp</t>
  </si>
  <si>
    <t>2</t>
  </si>
  <si>
    <t>Diện tích rừng được khoán, bảo vệ theo chính sách</t>
  </si>
  <si>
    <t>Tỷ lệ che phủ rừng</t>
  </si>
  <si>
    <t>III</t>
  </si>
  <si>
    <t>Con</t>
  </si>
  <si>
    <t xml:space="preserve">Tổng đàn gia cầm </t>
  </si>
  <si>
    <t>Thịt hơi các loại</t>
  </si>
  <si>
    <t>Tấn</t>
  </si>
  <si>
    <t>IV</t>
  </si>
  <si>
    <t>Thủy sản</t>
  </si>
  <si>
    <t>Diện tích nuôi trồng thủy sản trên ao, hồ nhỏ</t>
  </si>
  <si>
    <t>Sản lượng nuôi trồng, đánh bắt (ao hồ, cá nước lạnh, cá lồng)</t>
  </si>
  <si>
    <t>Tỷ lệ số hộ dân nông thôn có nhà tiêu hợp vệ sinh</t>
  </si>
  <si>
    <t>Tỷ lệ dân nông thôn được sử dụng nước hợp vệ sinh</t>
  </si>
  <si>
    <t>C</t>
  </si>
  <si>
    <t>Thửa</t>
  </si>
  <si>
    <t>Trích đo địa chính</t>
  </si>
  <si>
    <t>Giấy</t>
  </si>
  <si>
    <t xml:space="preserve">Cấp GCN lần đầu </t>
  </si>
  <si>
    <t>Cấp đổi, cấp lại GCN</t>
  </si>
  <si>
    <t>Đăng ký biến động quyền sử dụng đất, quyền sở hữu nhà ở và tài sản khác gắn liền với đất (chuyển nhượng, cho tặng, thừa kế, tách thửa, hợp thửa, chuyển mục đích, đính chính sai sót, gia hạn SDĐ và đăng ký các biến động khác…)</t>
  </si>
  <si>
    <t>Cấp mới giấy chứng nhận.</t>
  </si>
  <si>
    <t>Đăng ký biến động trên GCNQSD đất đã cấp</t>
  </si>
  <si>
    <t>Tổng số hộ đầu năm</t>
  </si>
  <si>
    <t xml:space="preserve">Hộ </t>
  </si>
  <si>
    <t>Trong đó: Hộ nghèo (Đầu năm)</t>
  </si>
  <si>
    <t>Tỷ lệ hộ nghèo đầu năm</t>
  </si>
  <si>
    <t xml:space="preserve">Giảm số hộ nghèo trong năm   </t>
  </si>
  <si>
    <t>Số hộ nghèo còn lại</t>
  </si>
  <si>
    <t>KH năm 2026</t>
  </si>
  <si>
    <t>Đàn vật nuôi khác (chó)</t>
  </si>
  <si>
    <t>Tỷ lệ hộ gia đình thực hiện phân loại chất thải rắn sinh hoạt tại nguồn</t>
  </si>
  <si>
    <t>Trâu</t>
  </si>
  <si>
    <t>Bò</t>
  </si>
  <si>
    <t>Ngựa</t>
  </si>
  <si>
    <t>Lợn đen bản địa</t>
  </si>
  <si>
    <t>Tổng số sản phẩm OCOP</t>
  </si>
  <si>
    <t>Tỷ lệ dân số được sử dụng nước sạch đáp ứng quy chuẩn</t>
  </si>
  <si>
    <t>Giá trị sản phẩm trên 1 ha đất canh tác trồng trọt và nuôi trồng thủy sản</t>
  </si>
  <si>
    <t>Sản lượng</t>
  </si>
  <si>
    <t xml:space="preserve">Số hợp tác xã thành lập mới </t>
  </si>
  <si>
    <t xml:space="preserve">Số tổ hợp tác thành lập mới </t>
  </si>
  <si>
    <t>HTX</t>
  </si>
  <si>
    <t>THT</t>
  </si>
  <si>
    <t>Sản lượng lương thực có hạt</t>
  </si>
  <si>
    <t>Diện tích cây ngô</t>
  </si>
  <si>
    <t>Diện tích cây lúa</t>
  </si>
  <si>
    <t xml:space="preserve">Trong đó: Diện tích rau an toàn </t>
  </si>
  <si>
    <t>Trồng trọt</t>
  </si>
  <si>
    <t>Chăn nuôi</t>
  </si>
  <si>
    <t>Tỷ lệ chất thải rắn sinh hoạt được thu gom, xử lý</t>
  </si>
  <si>
    <t>Đăng ký, cấp giấy chứng nhận: Lần đầu, cấp đổi, cấp lại GCN QSD đất, quyền sở hữu nhà ở và các tài sản khác gắn liền với đất cho hộ  gia đình cá nhân</t>
  </si>
  <si>
    <t>Cây ăn quả. Trong đó:</t>
  </si>
  <si>
    <t>Đo đạc địa chính (Hộ gia đình, cá nhân)</t>
  </si>
  <si>
    <t xml:space="preserve">Trích lục bản đồ địa chính </t>
  </si>
  <si>
    <t>D</t>
  </si>
  <si>
    <t>Tổng đàn gia súc (trâu, bò, ngựa, lợn)</t>
  </si>
  <si>
    <t>1.000 con</t>
  </si>
  <si>
    <t>Đăng ký hộ kinh doanh mới</t>
  </si>
  <si>
    <t>Đăng ký thay đổi hộ kinh doanh</t>
  </si>
  <si>
    <t>Diện tích Khoanh nuôi TS tự nhiên từ nguồn NSNN; trong đó:</t>
  </si>
  <si>
    <r>
      <t xml:space="preserve">Trồng mới rừng sản xuất tập trung </t>
    </r>
    <r>
      <rPr>
        <i/>
        <sz val="12"/>
        <color theme="1"/>
        <rFont val="Times New Roman"/>
        <family val="1"/>
      </rPr>
      <t>(trồng mới trên đất chưa có rừng và trồng lại rừng sau khai thác)</t>
    </r>
  </si>
  <si>
    <r>
      <t>Giảm tỷ lệ giảm nghèo trong năm  (</t>
    </r>
    <r>
      <rPr>
        <i/>
        <sz val="12"/>
        <color theme="1"/>
        <rFont val="Times New Roman"/>
        <family val="1"/>
      </rPr>
      <t>theo chuẩn nghèo đa chiều giai đoạn 2022-2025</t>
    </r>
    <r>
      <rPr>
        <sz val="12"/>
        <color theme="1"/>
        <rFont val="Times New Roman"/>
        <family val="1"/>
      </rPr>
      <t>)</t>
    </r>
  </si>
  <si>
    <t xml:space="preserve"> GIẢM NGHÈO </t>
  </si>
  <si>
    <t>LĨNH VỰC NÔNG, LÂM NGHIỆP, THUỶ SẢN</t>
  </si>
  <si>
    <t>Sản phẩm</t>
  </si>
  <si>
    <t>LĨNH VỰC MÔI TRƯỜNG</t>
  </si>
  <si>
    <t>Tỷ lệ chất thải nguy hại được thu gom, xử lý</t>
  </si>
  <si>
    <t xml:space="preserve">Tỷ lệ chất thải y tế được thu gom, xử lý </t>
  </si>
  <si>
    <t>Tỷ lệ các cơ sở sản xuất kinh doanh đạt quy chuẩn về môi trường</t>
  </si>
  <si>
    <t>Khoanh nuôi chuyển tiếp 4 năm</t>
  </si>
  <si>
    <t xml:space="preserve"> Khoanh nuôi chuyển tiếp 2 năm</t>
  </si>
  <si>
    <t>TÀI CHÍNH</t>
  </si>
  <si>
    <t>Tổng thu Ngân sách trên địa bàn</t>
  </si>
  <si>
    <t xml:space="preserve">Tổng thu Ngân sách địa phương </t>
  </si>
  <si>
    <t xml:space="preserve">Tổng chi Ngân sách địa phương </t>
  </si>
  <si>
    <t>Luỹ kế</t>
  </si>
  <si>
    <t>chuẩn</t>
  </si>
  <si>
    <t xml:space="preserve"> Tu B</t>
  </si>
  <si>
    <t>PHÁT TRIỂN DOANH NGHIỆP, HTX, TỔ HỢP TÁC</t>
  </si>
  <si>
    <t>A</t>
  </si>
  <si>
    <t>Số liệu này đánh giá vào cuối năm sau khi thực hiện điều tra</t>
  </si>
  <si>
    <t>E</t>
  </si>
  <si>
    <t>Giải ngân vốn</t>
  </si>
  <si>
    <t>Vốn tỉnh</t>
  </si>
  <si>
    <t>Vốn xã</t>
  </si>
  <si>
    <t>Biểu 01</t>
  </si>
  <si>
    <t>TÀI NGUYÊN MÔI TRƯỜNG</t>
  </si>
  <si>
    <t xml:space="preserve">Đăng ký đất đai, lập HS địa chính, cấp GCNQSD đất </t>
  </si>
  <si>
    <t>Chuyển nguồn từ 2025 sang 2026 (vốn tỉnh)</t>
  </si>
  <si>
    <t>Đơn vị tính</t>
  </si>
  <si>
    <t>KẾT QUẢ THỰC HIỆN CHỈ TIÊU KẾ HOẠCH PHÁT TRIỂN KINH TẾ - XÃ HỘI 7 THÁNG ĐẦU NĂM 2026</t>
  </si>
  <si>
    <t>Tỉnh giao</t>
  </si>
  <si>
    <t>Xã giao</t>
  </si>
  <si>
    <t>Thực hiện 7 tháng đầu năm 2026</t>
  </si>
  <si>
    <t>Tỷ lệ (%)</t>
  </si>
  <si>
    <t>TH 7 tháng năm 2026/KH tỉnh giao năm 2026</t>
  </si>
  <si>
    <t>TH 7 tháng năm 2026/KH xã giao năm 2026</t>
  </si>
  <si>
    <t>(Kèm theo Báo cáo số:       /BCKT ngày     /7/2026 của Phòng Kinh tế xã Lùng Phình)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</si>
</sst>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_(* \(#,##0.00\);_(* &quot;-&quot;??_);_(@_)"/>
    <numFmt numFmtId="165" formatCode="0.0"/>
    <numFmt numFmtId="166" formatCode="_-* #,##0.0_-;\-* #,##0.0_-;_-* &quot;-&quot;??_-;_-@_-"/>
    <numFmt numFmtId="167" formatCode="_(* #,##0.0_);_(* \(#,##0.0\);_(* &quot;-&quot;??_);_(@_)"/>
    <numFmt numFmtId="168" formatCode="_(* #,##0_);_(* \(#,##0\);_(* &quot;-&quot;??_);_(@_)"/>
    <numFmt numFmtId="169" formatCode="#,##0.000"/>
    <numFmt numFmtId="170" formatCode="_-* #,##0.0\ _₫_-;\-* #,##0.0\ _₫_-;_-* &quot;-&quot;?\ _₫_-;_-@_-"/>
    <numFmt numFmtId="171" formatCode="_(* #,##0.0_);_(* \(#,##0.0\);_(* &quot;-&quot;?_);_(@_)"/>
  </numFmts>
  <fonts count="23" x14ac:knownFonts="1">
    <font>
      <sz val="11"/>
      <color theme="1"/>
      <name val="Calibri"/>
      <family val="2"/>
      <charset val="163"/>
      <scheme val="minor"/>
    </font>
    <font>
      <sz val="12"/>
      <name val="Times New Roman"/>
      <family val="1"/>
    </font>
    <font>
      <sz val="12"/>
      <color theme="1"/>
      <name val="Times New Roman"/>
      <family val="1"/>
    </font>
    <font>
      <b/>
      <sz val="14"/>
      <color theme="1"/>
      <name val="Times New Roman"/>
      <family val="1"/>
    </font>
    <font>
      <sz val="10"/>
      <name val="MS Sans Serif"/>
      <family val="2"/>
    </font>
    <font>
      <i/>
      <sz val="12"/>
      <color theme="1"/>
      <name val="Times New Roman"/>
      <family val="1"/>
    </font>
    <font>
      <sz val="10"/>
      <name val="Arial"/>
      <family val="2"/>
      <charset val="163"/>
    </font>
    <font>
      <sz val="12"/>
      <name val="Arial"/>
      <family val="2"/>
    </font>
    <font>
      <sz val="10"/>
      <name val=".VnArial"/>
      <family val="2"/>
    </font>
    <font>
      <sz val="10"/>
      <name val="Arial"/>
      <family val="2"/>
    </font>
    <font>
      <b/>
      <sz val="12"/>
      <color theme="1"/>
      <name val="Times New Roman"/>
      <family val="1"/>
    </font>
    <font>
      <sz val="12"/>
      <name val=".VnTime"/>
      <family val="2"/>
    </font>
    <font>
      <sz val="12"/>
      <name val="Times New Roman"/>
      <family val="1"/>
      <charset val="163"/>
    </font>
    <font>
      <sz val="12"/>
      <color theme="1"/>
      <name val="Calibri"/>
      <family val="2"/>
      <charset val="163"/>
      <scheme val="minor"/>
    </font>
    <font>
      <sz val="10"/>
      <name val=".VnTime"/>
      <family val="2"/>
    </font>
    <font>
      <i/>
      <sz val="10"/>
      <color theme="1"/>
      <name val="Times New Roman"/>
      <family val="1"/>
    </font>
    <font>
      <sz val="10"/>
      <color theme="1"/>
      <name val="Times New Roman"/>
      <family val="1"/>
    </font>
    <font>
      <sz val="12"/>
      <name val="Arial"/>
      <family val="2"/>
      <charset val="163"/>
    </font>
    <font>
      <sz val="13"/>
      <color theme="1"/>
      <name val="Times New Roman"/>
      <family val="1"/>
    </font>
    <font>
      <b/>
      <sz val="13"/>
      <color theme="1"/>
      <name val="Times New Roman"/>
      <family val="1"/>
    </font>
    <font>
      <i/>
      <sz val="13"/>
      <color theme="1"/>
      <name val="Times New Roman"/>
      <family val="1"/>
    </font>
    <font>
      <sz val="12"/>
      <color theme="1"/>
      <name val="Segoe UI"/>
      <family val="2"/>
    </font>
    <font>
      <b/>
      <i/>
      <sz val="13"/>
      <color theme="1"/>
      <name val="Times New Roman"/>
      <family val="1"/>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8">
    <xf numFmtId="0" fontId="0" fillId="0" borderId="0"/>
    <xf numFmtId="164" fontId="1" fillId="0" borderId="0" applyFont="0" applyFill="0" applyBorder="0" applyAlignment="0" applyProtection="0"/>
    <xf numFmtId="0" fontId="1" fillId="0" borderId="0"/>
    <xf numFmtId="0" fontId="4" fillId="0" borderId="0"/>
    <xf numFmtId="0" fontId="6" fillId="0" borderId="0"/>
    <xf numFmtId="164" fontId="1" fillId="0" borderId="0" applyFont="0" applyFill="0" applyBorder="0" applyAlignment="0" applyProtection="0"/>
    <xf numFmtId="0" fontId="7" fillId="0" borderId="0"/>
    <xf numFmtId="0" fontId="8" fillId="0" borderId="0"/>
    <xf numFmtId="0" fontId="9" fillId="0" borderId="0"/>
    <xf numFmtId="0" fontId="1" fillId="0" borderId="0"/>
    <xf numFmtId="0" fontId="1" fillId="0" borderId="0"/>
    <xf numFmtId="164" fontId="11" fillId="0" borderId="0" applyFont="0" applyFill="0" applyBorder="0" applyAlignment="0" applyProtection="0"/>
    <xf numFmtId="0" fontId="11" fillId="0" borderId="0"/>
    <xf numFmtId="0" fontId="8" fillId="0" borderId="0"/>
    <xf numFmtId="0" fontId="12" fillId="0" borderId="0"/>
    <xf numFmtId="0" fontId="13" fillId="0" borderId="0"/>
    <xf numFmtId="0" fontId="14" fillId="0" borderId="0"/>
    <xf numFmtId="0" fontId="17" fillId="0" borderId="0"/>
  </cellStyleXfs>
  <cellXfs count="127">
    <xf numFmtId="0" fontId="0" fillId="0" borderId="0" xfId="0"/>
    <xf numFmtId="4" fontId="2" fillId="0" borderId="2" xfId="1" applyNumberFormat="1" applyFont="1" applyFill="1" applyBorder="1" applyAlignment="1">
      <alignment horizontal="center" vertical="center" wrapText="1"/>
    </xf>
    <xf numFmtId="165" fontId="2" fillId="0" borderId="2" xfId="1" applyNumberFormat="1" applyFont="1" applyFill="1" applyBorder="1" applyAlignment="1">
      <alignment horizontal="right" vertical="center" wrapText="1"/>
    </xf>
    <xf numFmtId="165" fontId="2" fillId="0" borderId="0" xfId="1" applyNumberFormat="1" applyFont="1" applyFill="1" applyAlignment="1">
      <alignment horizontal="right" vertical="center"/>
    </xf>
    <xf numFmtId="164" fontId="2" fillId="0" borderId="0" xfId="1" applyFont="1" applyFill="1"/>
    <xf numFmtId="167" fontId="2" fillId="0" borderId="2" xfId="1" applyNumberFormat="1" applyFont="1" applyFill="1" applyBorder="1" applyAlignment="1">
      <alignment horizontal="right" vertical="center" wrapText="1"/>
    </xf>
    <xf numFmtId="164" fontId="2" fillId="0" borderId="2" xfId="1" applyFont="1" applyFill="1" applyBorder="1" applyAlignment="1">
      <alignment horizontal="right" vertical="center" wrapText="1"/>
    </xf>
    <xf numFmtId="4" fontId="2" fillId="0" borderId="2" xfId="4" applyNumberFormat="1" applyFont="1" applyBorder="1" applyAlignment="1">
      <alignment horizontal="center" vertical="center" wrapText="1"/>
    </xf>
    <xf numFmtId="3" fontId="2" fillId="0" borderId="2" xfId="4" applyNumberFormat="1" applyFont="1" applyBorder="1" applyAlignment="1">
      <alignment horizontal="center" vertical="center" wrapText="1"/>
    </xf>
    <xf numFmtId="0" fontId="5" fillId="0" borderId="0" xfId="2" applyFont="1" applyAlignment="1">
      <alignment vertical="center"/>
    </xf>
    <xf numFmtId="3" fontId="10" fillId="0" borderId="2" xfId="2" applyNumberFormat="1" applyFont="1" applyBorder="1" applyAlignment="1">
      <alignment horizontal="center" vertical="center" wrapText="1"/>
    </xf>
    <xf numFmtId="4" fontId="10" fillId="0" borderId="2" xfId="2" applyNumberFormat="1" applyFont="1" applyBorder="1" applyAlignment="1">
      <alignment horizontal="left" vertical="center" wrapText="1"/>
    </xf>
    <xf numFmtId="4" fontId="2" fillId="0" borderId="2" xfId="2" applyNumberFormat="1" applyFont="1" applyBorder="1" applyAlignment="1">
      <alignment horizontal="center" vertical="center" wrapText="1"/>
    </xf>
    <xf numFmtId="3" fontId="2" fillId="0" borderId="2" xfId="2" applyNumberFormat="1" applyFont="1" applyBorder="1" applyAlignment="1">
      <alignment horizontal="center" vertical="center" wrapText="1"/>
    </xf>
    <xf numFmtId="4" fontId="2" fillId="0" borderId="2" xfId="2" applyNumberFormat="1" applyFont="1" applyBorder="1" applyAlignment="1">
      <alignment horizontal="left" vertical="center" wrapText="1"/>
    </xf>
    <xf numFmtId="3" fontId="2" fillId="0" borderId="2" xfId="2" quotePrefix="1" applyNumberFormat="1" applyFont="1" applyBorder="1" applyAlignment="1">
      <alignment horizontal="center" vertical="center" wrapText="1"/>
    </xf>
    <xf numFmtId="0" fontId="2" fillId="0" borderId="0" xfId="2" applyFont="1"/>
    <xf numFmtId="0" fontId="5" fillId="0" borderId="0" xfId="2" applyFont="1"/>
    <xf numFmtId="0" fontId="10" fillId="0" borderId="0" xfId="2" applyFont="1" applyAlignment="1">
      <alignment vertical="center" wrapText="1"/>
    </xf>
    <xf numFmtId="0" fontId="2" fillId="0" borderId="0" xfId="2" applyFont="1" applyAlignment="1">
      <alignment vertical="center" wrapText="1"/>
    </xf>
    <xf numFmtId="0" fontId="2" fillId="0" borderId="0" xfId="2" applyFont="1" applyAlignment="1">
      <alignment vertical="center"/>
    </xf>
    <xf numFmtId="0" fontId="2" fillId="0" borderId="2" xfId="2" applyFont="1" applyBorder="1" applyAlignment="1">
      <alignment horizontal="center" vertical="center" wrapText="1"/>
    </xf>
    <xf numFmtId="3" fontId="10" fillId="0" borderId="2" xfId="4" applyNumberFormat="1" applyFont="1" applyBorder="1" applyAlignment="1">
      <alignment horizontal="center" vertical="center" wrapText="1"/>
    </xf>
    <xf numFmtId="0" fontId="10" fillId="0" borderId="2" xfId="2" applyFont="1" applyBorder="1" applyAlignment="1">
      <alignment horizontal="center" vertical="center" wrapText="1"/>
    </xf>
    <xf numFmtId="0" fontId="3" fillId="0" borderId="0" xfId="2" applyFont="1" applyAlignment="1">
      <alignment vertical="center"/>
    </xf>
    <xf numFmtId="0" fontId="5" fillId="0" borderId="0" xfId="3" applyFont="1" applyAlignment="1">
      <alignment vertical="center"/>
    </xf>
    <xf numFmtId="3" fontId="5" fillId="0" borderId="1" xfId="3" applyNumberFormat="1" applyFont="1" applyBorder="1" applyAlignment="1">
      <alignment horizontal="center" vertical="center"/>
    </xf>
    <xf numFmtId="0" fontId="5" fillId="0" borderId="1" xfId="3" applyFont="1" applyBorder="1" applyAlignment="1">
      <alignment horizontal="center" vertical="center"/>
    </xf>
    <xf numFmtId="0" fontId="10" fillId="0" borderId="0" xfId="2" applyFont="1"/>
    <xf numFmtId="0" fontId="10" fillId="0" borderId="0" xfId="2" applyFont="1" applyAlignment="1">
      <alignment vertical="center"/>
    </xf>
    <xf numFmtId="0" fontId="2" fillId="0" borderId="2" xfId="2" applyFont="1" applyBorder="1" applyAlignment="1">
      <alignment horizontal="left" vertical="center" wrapText="1"/>
    </xf>
    <xf numFmtId="165" fontId="2" fillId="0" borderId="2" xfId="2" applyNumberFormat="1" applyFont="1" applyBorder="1" applyAlignment="1">
      <alignment horizontal="center" vertical="center" wrapText="1"/>
    </xf>
    <xf numFmtId="3" fontId="2" fillId="0" borderId="0" xfId="2" applyNumberFormat="1" applyFont="1" applyAlignment="1">
      <alignment horizontal="center" vertical="center"/>
    </xf>
    <xf numFmtId="165" fontId="2" fillId="0" borderId="0" xfId="2" applyNumberFormat="1" applyFont="1" applyAlignment="1">
      <alignment horizontal="center" vertical="center"/>
    </xf>
    <xf numFmtId="167" fontId="5" fillId="0" borderId="1" xfId="1" applyNumberFormat="1" applyFont="1" applyFill="1" applyBorder="1" applyAlignment="1">
      <alignment horizontal="right" vertical="center"/>
    </xf>
    <xf numFmtId="165" fontId="5" fillId="0" borderId="1" xfId="1" applyNumberFormat="1" applyFont="1" applyFill="1" applyBorder="1" applyAlignment="1">
      <alignment horizontal="right" vertical="center"/>
    </xf>
    <xf numFmtId="167" fontId="2" fillId="0" borderId="0" xfId="1" applyNumberFormat="1" applyFont="1" applyFill="1" applyAlignment="1">
      <alignment horizontal="right" vertical="center"/>
    </xf>
    <xf numFmtId="167" fontId="10" fillId="0" borderId="2" xfId="1" applyNumberFormat="1" applyFont="1" applyFill="1" applyBorder="1" applyAlignment="1">
      <alignment horizontal="right" vertical="center" wrapText="1"/>
    </xf>
    <xf numFmtId="3" fontId="2" fillId="0" borderId="2" xfId="0" applyNumberFormat="1" applyFont="1" applyBorder="1" applyAlignment="1">
      <alignment horizontal="left" vertical="center" wrapText="1"/>
    </xf>
    <xf numFmtId="3" fontId="2" fillId="0" borderId="2" xfId="0" quotePrefix="1" applyNumberFormat="1" applyFont="1" applyBorder="1" applyAlignment="1">
      <alignment horizontal="left" vertical="center" wrapText="1"/>
    </xf>
    <xf numFmtId="3" fontId="2" fillId="0" borderId="2" xfId="0" quotePrefix="1" applyNumberFormat="1" applyFont="1" applyBorder="1" applyAlignment="1">
      <alignment horizontal="center" vertical="center" wrapText="1"/>
    </xf>
    <xf numFmtId="4" fontId="5" fillId="0" borderId="2" xfId="2" applyNumberFormat="1" applyFont="1" applyBorder="1" applyAlignment="1">
      <alignment horizontal="left" vertical="center" wrapText="1"/>
    </xf>
    <xf numFmtId="167" fontId="5" fillId="0" borderId="2" xfId="1" applyNumberFormat="1" applyFont="1" applyFill="1" applyBorder="1" applyAlignment="1">
      <alignment horizontal="right" vertical="center" wrapText="1"/>
    </xf>
    <xf numFmtId="168" fontId="10" fillId="0" borderId="2" xfId="1" applyNumberFormat="1" applyFont="1" applyFill="1" applyBorder="1" applyAlignment="1">
      <alignment horizontal="right" vertical="center" wrapText="1"/>
    </xf>
    <xf numFmtId="3" fontId="5" fillId="0" borderId="2" xfId="0" quotePrefix="1" applyNumberFormat="1" applyFont="1" applyBorder="1" applyAlignment="1">
      <alignment horizontal="center" vertical="center" wrapText="1"/>
    </xf>
    <xf numFmtId="3" fontId="5" fillId="0" borderId="2" xfId="0" applyNumberFormat="1" applyFont="1" applyBorder="1" applyAlignment="1">
      <alignment horizontal="left" vertical="center" wrapText="1"/>
    </xf>
    <xf numFmtId="166" fontId="5" fillId="0" borderId="2" xfId="1" applyNumberFormat="1" applyFont="1" applyFill="1" applyBorder="1" applyAlignment="1">
      <alignment horizontal="right" vertical="center" wrapText="1"/>
    </xf>
    <xf numFmtId="3" fontId="10" fillId="0" borderId="2" xfId="0" quotePrefix="1" applyNumberFormat="1" applyFont="1" applyBorder="1" applyAlignment="1">
      <alignment horizontal="center" vertical="center" wrapText="1"/>
    </xf>
    <xf numFmtId="166" fontId="10" fillId="0" borderId="2" xfId="1" applyNumberFormat="1" applyFont="1" applyFill="1" applyBorder="1" applyAlignment="1">
      <alignment horizontal="right" vertical="center" wrapText="1"/>
    </xf>
    <xf numFmtId="3" fontId="10" fillId="0" borderId="2" xfId="0" applyNumberFormat="1" applyFont="1" applyBorder="1" applyAlignment="1">
      <alignment horizontal="left" vertical="center" wrapText="1"/>
    </xf>
    <xf numFmtId="0" fontId="2" fillId="0" borderId="2" xfId="2" applyFont="1" applyBorder="1" applyAlignment="1">
      <alignment horizontal="right" vertical="center" wrapText="1"/>
    </xf>
    <xf numFmtId="4" fontId="2" fillId="0" borderId="2" xfId="1" applyNumberFormat="1" applyFont="1" applyFill="1" applyBorder="1" applyAlignment="1">
      <alignment horizontal="left" vertical="center" wrapText="1"/>
    </xf>
    <xf numFmtId="0" fontId="5" fillId="0" borderId="2" xfId="2" applyFont="1" applyBorder="1" applyAlignment="1">
      <alignment horizontal="right" vertical="center" wrapText="1"/>
    </xf>
    <xf numFmtId="0" fontId="2" fillId="0" borderId="2" xfId="12" applyFont="1" applyBorder="1" applyAlignment="1">
      <alignment horizontal="left" vertical="center" wrapText="1"/>
    </xf>
    <xf numFmtId="0" fontId="2" fillId="0" borderId="2" xfId="3" applyFont="1" applyBorder="1" applyAlignment="1">
      <alignment horizontal="left" vertical="center" wrapText="1"/>
    </xf>
    <xf numFmtId="4" fontId="10" fillId="0" borderId="2" xfId="4" applyNumberFormat="1" applyFont="1" applyBorder="1" applyAlignment="1">
      <alignment horizontal="left" vertical="center" wrapText="1"/>
    </xf>
    <xf numFmtId="4" fontId="2" fillId="0" borderId="2" xfId="4" applyNumberFormat="1" applyFont="1" applyBorder="1" applyAlignment="1">
      <alignment horizontal="left" vertical="center" wrapText="1"/>
    </xf>
    <xf numFmtId="0" fontId="10" fillId="0" borderId="2" xfId="2" applyFont="1" applyBorder="1" applyAlignment="1">
      <alignment horizontal="right" vertical="center" wrapText="1"/>
    </xf>
    <xf numFmtId="4" fontId="2" fillId="0" borderId="2" xfId="7" applyNumberFormat="1" applyFont="1" applyBorder="1" applyAlignment="1">
      <alignment horizontal="left" vertical="center" wrapText="1"/>
    </xf>
    <xf numFmtId="168" fontId="2" fillId="0" borderId="2" xfId="1" applyNumberFormat="1" applyFont="1" applyFill="1" applyBorder="1" applyAlignment="1">
      <alignment horizontal="right" vertical="center" wrapText="1"/>
    </xf>
    <xf numFmtId="0" fontId="2" fillId="0" borderId="2" xfId="9" applyFont="1" applyBorder="1" applyAlignment="1">
      <alignment horizontal="left" vertical="center" wrapText="1"/>
    </xf>
    <xf numFmtId="2" fontId="2" fillId="0" borderId="2" xfId="1" applyNumberFormat="1" applyFont="1" applyFill="1" applyBorder="1" applyAlignment="1">
      <alignment horizontal="right" vertical="center" wrapText="1"/>
    </xf>
    <xf numFmtId="0" fontId="10" fillId="0" borderId="2" xfId="2" applyFont="1" applyBorder="1" applyAlignment="1">
      <alignment horizontal="left" vertical="center" wrapText="1"/>
    </xf>
    <xf numFmtId="0" fontId="5" fillId="0" borderId="2" xfId="2" applyFont="1" applyBorder="1" applyAlignment="1">
      <alignment horizontal="center" vertical="center" wrapText="1"/>
    </xf>
    <xf numFmtId="4" fontId="10" fillId="0" borderId="2" xfId="4" applyNumberFormat="1" applyFont="1" applyBorder="1" applyAlignment="1">
      <alignment horizontal="center" vertical="center" wrapText="1"/>
    </xf>
    <xf numFmtId="167" fontId="2" fillId="0" borderId="2" xfId="1" applyNumberFormat="1" applyFont="1" applyFill="1" applyBorder="1" applyAlignment="1">
      <alignment horizontal="center" vertical="center" wrapText="1"/>
    </xf>
    <xf numFmtId="169" fontId="10" fillId="0" borderId="2" xfId="5" applyNumberFormat="1" applyFont="1" applyFill="1" applyBorder="1" applyAlignment="1">
      <alignment horizontal="center" vertical="center" wrapText="1"/>
    </xf>
    <xf numFmtId="4" fontId="10" fillId="0" borderId="2" xfId="2" applyNumberFormat="1" applyFont="1" applyBorder="1" applyAlignment="1">
      <alignment horizontal="center" vertical="center" wrapText="1"/>
    </xf>
    <xf numFmtId="0" fontId="15" fillId="0" borderId="1" xfId="3" applyFont="1" applyBorder="1" applyAlignment="1">
      <alignment horizontal="center" vertical="center"/>
    </xf>
    <xf numFmtId="0" fontId="16" fillId="0" borderId="0" xfId="2" applyFont="1" applyAlignment="1">
      <alignment horizontal="center" vertical="center"/>
    </xf>
    <xf numFmtId="165" fontId="10" fillId="0" borderId="2" xfId="1" applyNumberFormat="1" applyFont="1" applyFill="1" applyBorder="1" applyAlignment="1">
      <alignment horizontal="right" vertical="center" wrapText="1"/>
    </xf>
    <xf numFmtId="3" fontId="2" fillId="0" borderId="2" xfId="2" applyNumberFormat="1" applyFont="1" applyBorder="1" applyAlignment="1">
      <alignment horizontal="center" vertical="center"/>
    </xf>
    <xf numFmtId="165" fontId="2" fillId="0" borderId="2" xfId="2" applyNumberFormat="1" applyFont="1" applyBorder="1" applyAlignment="1">
      <alignment horizontal="center" vertical="center"/>
    </xf>
    <xf numFmtId="0" fontId="2" fillId="0" borderId="2" xfId="3" applyFont="1" applyBorder="1" applyAlignment="1">
      <alignment horizontal="center" vertical="center" wrapText="1"/>
    </xf>
    <xf numFmtId="3" fontId="2" fillId="0" borderId="2" xfId="0" applyNumberFormat="1" applyFont="1" applyBorder="1" applyAlignment="1">
      <alignment horizontal="center" vertical="center" wrapText="1"/>
    </xf>
    <xf numFmtId="170" fontId="2" fillId="0" borderId="0" xfId="2" applyNumberFormat="1" applyFont="1"/>
    <xf numFmtId="0" fontId="2" fillId="0" borderId="2" xfId="0" applyFont="1" applyBorder="1" applyAlignment="1">
      <alignment horizontal="left" vertical="center" wrapText="1"/>
    </xf>
    <xf numFmtId="3" fontId="2" fillId="0" borderId="2" xfId="16" applyNumberFormat="1" applyFont="1" applyBorder="1" applyAlignment="1">
      <alignment horizontal="left" vertical="center" wrapText="1"/>
    </xf>
    <xf numFmtId="3" fontId="10" fillId="0" borderId="2" xfId="16" quotePrefix="1" applyNumberFormat="1" applyFont="1" applyBorder="1" applyAlignment="1">
      <alignment horizontal="center" vertical="center" wrapText="1"/>
    </xf>
    <xf numFmtId="3" fontId="10" fillId="0" borderId="2" xfId="16" applyNumberFormat="1" applyFont="1" applyBorder="1" applyAlignment="1">
      <alignment horizontal="left" vertical="center" wrapText="1"/>
    </xf>
    <xf numFmtId="4" fontId="2" fillId="0" borderId="2" xfId="4" applyNumberFormat="1" applyFont="1" applyBorder="1" applyAlignment="1">
      <alignment horizontal="right" vertical="center" wrapText="1"/>
    </xf>
    <xf numFmtId="165" fontId="5" fillId="0" borderId="2" xfId="1" applyNumberFormat="1" applyFont="1" applyFill="1" applyBorder="1" applyAlignment="1">
      <alignment horizontal="right" vertical="center" wrapText="1"/>
    </xf>
    <xf numFmtId="3" fontId="2" fillId="0" borderId="2" xfId="17" applyNumberFormat="1" applyFont="1" applyBorder="1" applyAlignment="1">
      <alignment horizontal="center" vertical="center" wrapText="1"/>
    </xf>
    <xf numFmtId="3" fontId="10" fillId="0" borderId="2" xfId="2" applyNumberFormat="1" applyFont="1" applyBorder="1" applyAlignment="1">
      <alignment horizontal="center" vertical="center"/>
    </xf>
    <xf numFmtId="167" fontId="10" fillId="0" borderId="2" xfId="1" applyNumberFormat="1" applyFont="1" applyFill="1" applyBorder="1" applyAlignment="1">
      <alignment horizontal="right" vertical="center"/>
    </xf>
    <xf numFmtId="165" fontId="10" fillId="0" borderId="2" xfId="1" applyNumberFormat="1" applyFont="1" applyFill="1" applyBorder="1" applyAlignment="1">
      <alignment horizontal="right" vertical="center"/>
    </xf>
    <xf numFmtId="165" fontId="10" fillId="0" borderId="2" xfId="2" applyNumberFormat="1" applyFont="1" applyBorder="1" applyAlignment="1">
      <alignment horizontal="center" vertical="center"/>
    </xf>
    <xf numFmtId="167" fontId="2" fillId="0" borderId="2" xfId="1" applyNumberFormat="1" applyFont="1" applyFill="1" applyBorder="1" applyAlignment="1">
      <alignment horizontal="right" vertical="center"/>
    </xf>
    <xf numFmtId="0" fontId="10" fillId="0" borderId="2" xfId="2" applyFont="1" applyBorder="1" applyAlignment="1">
      <alignment horizontal="center" vertical="center"/>
    </xf>
    <xf numFmtId="164" fontId="2" fillId="0" borderId="2" xfId="1" applyFont="1" applyFill="1" applyBorder="1" applyAlignment="1">
      <alignment horizontal="center" vertical="center"/>
    </xf>
    <xf numFmtId="167" fontId="10" fillId="0" borderId="2" xfId="1" applyNumberFormat="1" applyFont="1" applyFill="1" applyBorder="1" applyAlignment="1">
      <alignment horizontal="center" vertical="center" wrapText="1"/>
    </xf>
    <xf numFmtId="164" fontId="5" fillId="0" borderId="1" xfId="1" applyFont="1" applyFill="1" applyBorder="1" applyAlignment="1">
      <alignment horizontal="right" vertical="center"/>
    </xf>
    <xf numFmtId="164" fontId="2" fillId="0" borderId="0" xfId="1" applyFont="1" applyFill="1" applyAlignment="1">
      <alignment horizontal="right" vertical="center"/>
    </xf>
    <xf numFmtId="164" fontId="10" fillId="0" borderId="2" xfId="1" applyFont="1" applyFill="1" applyBorder="1" applyAlignment="1">
      <alignment horizontal="right" vertical="center" wrapText="1"/>
    </xf>
    <xf numFmtId="167" fontId="2" fillId="0" borderId="2" xfId="2" applyNumberFormat="1" applyFont="1" applyBorder="1" applyAlignment="1">
      <alignment horizontal="center" vertical="center" wrapText="1"/>
    </xf>
    <xf numFmtId="164" fontId="2" fillId="0" borderId="2" xfId="1" applyFont="1" applyFill="1" applyBorder="1" applyAlignment="1">
      <alignment horizontal="right" vertical="center"/>
    </xf>
    <xf numFmtId="165" fontId="10" fillId="0" borderId="2" xfId="2" applyNumberFormat="1" applyFont="1" applyBorder="1" applyAlignment="1">
      <alignment horizontal="right" vertical="center" wrapText="1"/>
    </xf>
    <xf numFmtId="3" fontId="18" fillId="0" borderId="0" xfId="2" applyNumberFormat="1" applyFont="1" applyAlignment="1">
      <alignment horizontal="center" vertical="center"/>
    </xf>
    <xf numFmtId="0" fontId="18" fillId="0" borderId="0" xfId="2" applyFont="1" applyAlignment="1">
      <alignment horizontal="center" vertical="center"/>
    </xf>
    <xf numFmtId="167" fontId="18" fillId="0" borderId="0" xfId="1" applyNumberFormat="1" applyFont="1" applyFill="1" applyAlignment="1">
      <alignment horizontal="right" vertical="center"/>
    </xf>
    <xf numFmtId="165" fontId="18" fillId="0" borderId="0" xfId="1" applyNumberFormat="1" applyFont="1" applyFill="1" applyAlignment="1">
      <alignment horizontal="right" vertical="center"/>
    </xf>
    <xf numFmtId="3" fontId="10" fillId="0" borderId="2" xfId="0" applyNumberFormat="1" applyFont="1" applyBorder="1" applyAlignment="1">
      <alignment horizontal="center" vertical="center" wrapText="1"/>
    </xf>
    <xf numFmtId="4" fontId="5" fillId="0" borderId="2" xfId="2" applyNumberFormat="1" applyFont="1" applyBorder="1" applyAlignment="1">
      <alignment horizontal="center" vertical="center" wrapText="1"/>
    </xf>
    <xf numFmtId="3" fontId="5" fillId="0" borderId="2" xfId="0" applyNumberFormat="1" applyFont="1" applyBorder="1" applyAlignment="1">
      <alignment horizontal="center" vertical="center" wrapText="1"/>
    </xf>
    <xf numFmtId="4" fontId="10" fillId="0" borderId="2" xfId="6" applyNumberFormat="1" applyFont="1" applyBorder="1" applyAlignment="1">
      <alignment horizontal="left" vertical="center" wrapText="1"/>
    </xf>
    <xf numFmtId="4" fontId="10" fillId="0" borderId="2" xfId="6" applyNumberFormat="1" applyFont="1" applyBorder="1" applyAlignment="1">
      <alignment horizontal="center" vertical="center" wrapText="1"/>
    </xf>
    <xf numFmtId="4" fontId="10" fillId="0" borderId="2" xfId="7" applyNumberFormat="1" applyFont="1" applyBorder="1" applyAlignment="1">
      <alignment horizontal="left" vertical="center" wrapText="1"/>
    </xf>
    <xf numFmtId="4" fontId="2" fillId="0" borderId="2" xfId="7" applyNumberFormat="1" applyFont="1" applyBorder="1" applyAlignment="1">
      <alignment horizontal="center" vertical="center" wrapText="1"/>
    </xf>
    <xf numFmtId="0" fontId="2" fillId="0" borderId="2" xfId="14" applyFont="1" applyBorder="1" applyAlignment="1">
      <alignment horizontal="center" vertical="center" wrapText="1"/>
    </xf>
    <xf numFmtId="3" fontId="21" fillId="0" borderId="0" xfId="0" applyNumberFormat="1" applyFont="1"/>
    <xf numFmtId="0" fontId="18" fillId="0" borderId="0" xfId="2" applyFont="1" applyAlignment="1">
      <alignment horizontal="left" vertical="center" wrapText="1"/>
    </xf>
    <xf numFmtId="0" fontId="5" fillId="0" borderId="1" xfId="3" applyFont="1" applyBorder="1" applyAlignment="1">
      <alignment horizontal="left" vertical="center" wrapText="1"/>
    </xf>
    <xf numFmtId="0" fontId="2" fillId="0" borderId="0" xfId="2" applyFont="1" applyAlignment="1">
      <alignment horizontal="left" vertical="center" wrapText="1"/>
    </xf>
    <xf numFmtId="171" fontId="2" fillId="0" borderId="0" xfId="2" applyNumberFormat="1" applyFont="1" applyAlignment="1">
      <alignment vertical="center"/>
    </xf>
    <xf numFmtId="167" fontId="10" fillId="0" borderId="2" xfId="1" applyNumberFormat="1" applyFont="1" applyFill="1" applyBorder="1" applyAlignment="1">
      <alignment vertical="center" wrapText="1"/>
    </xf>
    <xf numFmtId="4" fontId="2" fillId="0" borderId="3" xfId="4" applyNumberFormat="1" applyFont="1" applyBorder="1" applyAlignment="1">
      <alignment horizontal="center" vertical="center" wrapText="1"/>
    </xf>
    <xf numFmtId="4" fontId="2" fillId="0" borderId="5" xfId="4" applyNumberFormat="1" applyFont="1" applyBorder="1" applyAlignment="1">
      <alignment horizontal="center" vertical="center" wrapText="1"/>
    </xf>
    <xf numFmtId="4" fontId="2" fillId="0" borderId="4" xfId="4" applyNumberFormat="1" applyFont="1" applyBorder="1" applyAlignment="1">
      <alignment horizontal="center" vertical="center" wrapText="1"/>
    </xf>
    <xf numFmtId="167" fontId="10" fillId="0" borderId="2" xfId="1" applyNumberFormat="1" applyFont="1" applyFill="1" applyBorder="1" applyAlignment="1">
      <alignment horizontal="center" vertical="center" wrapText="1"/>
    </xf>
    <xf numFmtId="164" fontId="10" fillId="0" borderId="2" xfId="1" applyFont="1" applyFill="1" applyBorder="1" applyAlignment="1">
      <alignment horizontal="center" vertical="center" wrapText="1"/>
    </xf>
    <xf numFmtId="164" fontId="22" fillId="0" borderId="0" xfId="1" applyFont="1" applyFill="1" applyAlignment="1">
      <alignment horizontal="right" vertical="center"/>
    </xf>
    <xf numFmtId="0" fontId="19" fillId="0" borderId="0" xfId="2" applyFont="1" applyAlignment="1">
      <alignment horizontal="center" vertical="center" wrapText="1"/>
    </xf>
    <xf numFmtId="0" fontId="20" fillId="0" borderId="0" xfId="3" applyFont="1" applyAlignment="1">
      <alignment horizontal="center" vertical="center"/>
    </xf>
    <xf numFmtId="3" fontId="10" fillId="0" borderId="2" xfId="2" applyNumberFormat="1" applyFont="1" applyBorder="1" applyAlignment="1">
      <alignment horizontal="center" vertical="center" wrapText="1"/>
    </xf>
    <xf numFmtId="4" fontId="10" fillId="0" borderId="2" xfId="2" applyNumberFormat="1" applyFont="1" applyBorder="1" applyAlignment="1">
      <alignment horizontal="left" vertical="center" wrapText="1"/>
    </xf>
    <xf numFmtId="4" fontId="10" fillId="0" borderId="2" xfId="2" applyNumberFormat="1" applyFont="1" applyBorder="1" applyAlignment="1">
      <alignment horizontal="center" vertical="center" wrapText="1"/>
    </xf>
    <xf numFmtId="4" fontId="10" fillId="0" borderId="2" xfId="4" applyNumberFormat="1" applyFont="1" applyBorder="1" applyAlignment="1">
      <alignment horizontal="center" vertical="center" wrapText="1"/>
    </xf>
  </cellXfs>
  <cellStyles count="18">
    <cellStyle name="Comma" xfId="1" builtinId="3"/>
    <cellStyle name="Comma 2" xfId="11" xr:uid="{3149695A-B806-485D-BDF5-2CEF39FE592E}"/>
    <cellStyle name="Comma 27" xfId="5" xr:uid="{00000000-0005-0000-0000-000002000000}"/>
    <cellStyle name="Ledger 17 x 11 in" xfId="3" xr:uid="{00000000-0005-0000-0000-000003000000}"/>
    <cellStyle name="Ledger 17 x 11 in 2" xfId="9" xr:uid="{00000000-0005-0000-0000-000004000000}"/>
    <cellStyle name="Ledger 17 x 11 in 2_Bieu ke hoach 2012 (12112011)" xfId="16" xr:uid="{49F7C07C-7831-41C9-B003-584BF6F39CFB}"/>
    <cellStyle name="Ledger 17 x 11 in 3" xfId="6" xr:uid="{00000000-0005-0000-0000-000005000000}"/>
    <cellStyle name="Normal" xfId="0" builtinId="0"/>
    <cellStyle name="Normal 14" xfId="2" xr:uid="{00000000-0005-0000-0000-000007000000}"/>
    <cellStyle name="Normal 2" xfId="12" xr:uid="{E1C9949C-1186-4124-976B-4FE0F893A353}"/>
    <cellStyle name="Normal 2 3" xfId="8" xr:uid="{00000000-0005-0000-0000-000008000000}"/>
    <cellStyle name="Normal 3" xfId="14" xr:uid="{13DDF889-9C2C-45EC-839C-A6283E774ED6}"/>
    <cellStyle name="Normal 5" xfId="15" xr:uid="{6B7641D7-483A-4DAE-BE71-BA5FBEF290CA}"/>
    <cellStyle name="Normal 5 2" xfId="10" xr:uid="{00000000-0005-0000-0000-000009000000}"/>
    <cellStyle name="Normal 8 3 2" xfId="13" xr:uid="{4E40E7E6-EE49-4BB7-9531-D9965E682ED3}"/>
    <cellStyle name="Normal_QĐ TẠM GIAO 2013 (version 1)" xfId="4" xr:uid="{00000000-0005-0000-0000-00000C000000}"/>
    <cellStyle name="Normal_Sheet1" xfId="17" xr:uid="{5261AC2D-2AF5-4FA6-BE08-9315ABA32FF0}"/>
    <cellStyle name="Normal_Sheet1 3" xfId="7"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11080-362D-453B-9D15-8642BCAE576C}">
  <dimension ref="A1:O82"/>
  <sheetViews>
    <sheetView tabSelected="1" view="pageBreakPreview" zoomScale="115" zoomScaleNormal="100" zoomScaleSheetLayoutView="115" workbookViewId="0">
      <pane ySplit="6" topLeftCell="A23" activePane="bottomLeft" state="frozen"/>
      <selection pane="bottomLeft" activeCell="A2" sqref="A2:I2"/>
    </sheetView>
  </sheetViews>
  <sheetFormatPr defaultRowHeight="15.75" x14ac:dyDescent="0.25"/>
  <cols>
    <col min="1" max="1" width="5.42578125" style="32" customWidth="1"/>
    <col min="2" max="2" width="35.42578125" style="112" customWidth="1"/>
    <col min="3" max="3" width="9" style="69" customWidth="1"/>
    <col min="4" max="4" width="12.140625" style="36" customWidth="1"/>
    <col min="5" max="5" width="12.140625" style="3" customWidth="1"/>
    <col min="6" max="6" width="12.140625" style="36" customWidth="1"/>
    <col min="7" max="7" width="16" style="36" customWidth="1"/>
    <col min="8" max="8" width="16" style="92" customWidth="1"/>
    <col min="9" max="9" width="12.140625" style="33" customWidth="1"/>
    <col min="10" max="41" width="14.5703125" style="20" customWidth="1"/>
    <col min="42" max="176" width="9.140625" style="20"/>
    <col min="177" max="177" width="5.42578125" style="20" customWidth="1"/>
    <col min="178" max="178" width="54.140625" style="20" customWidth="1"/>
    <col min="179" max="179" width="9.7109375" style="20" customWidth="1"/>
    <col min="180" max="184" width="0" style="20" hidden="1" customWidth="1"/>
    <col min="185" max="187" width="12.7109375" style="20" customWidth="1"/>
    <col min="188" max="191" width="0" style="20" hidden="1" customWidth="1"/>
    <col min="192" max="193" width="13.7109375" style="20" customWidth="1"/>
    <col min="194" max="194" width="13.140625" style="20" bestFit="1" customWidth="1"/>
    <col min="195" max="432" width="9.140625" style="20"/>
    <col min="433" max="433" width="5.42578125" style="20" customWidth="1"/>
    <col min="434" max="434" width="54.140625" style="20" customWidth="1"/>
    <col min="435" max="435" width="9.7109375" style="20" customWidth="1"/>
    <col min="436" max="440" width="0" style="20" hidden="1" customWidth="1"/>
    <col min="441" max="443" width="12.7109375" style="20" customWidth="1"/>
    <col min="444" max="447" width="0" style="20" hidden="1" customWidth="1"/>
    <col min="448" max="449" width="13.7109375" style="20" customWidth="1"/>
    <col min="450" max="450" width="13.140625" style="20" bestFit="1" customWidth="1"/>
    <col min="451" max="688" width="9.140625" style="20"/>
    <col min="689" max="689" width="5.42578125" style="20" customWidth="1"/>
    <col min="690" max="690" width="54.140625" style="20" customWidth="1"/>
    <col min="691" max="691" width="9.7109375" style="20" customWidth="1"/>
    <col min="692" max="696" width="0" style="20" hidden="1" customWidth="1"/>
    <col min="697" max="699" width="12.7109375" style="20" customWidth="1"/>
    <col min="700" max="703" width="0" style="20" hidden="1" customWidth="1"/>
    <col min="704" max="705" width="13.7109375" style="20" customWidth="1"/>
    <col min="706" max="706" width="13.140625" style="20" bestFit="1" customWidth="1"/>
    <col min="707" max="944" width="9.140625" style="20"/>
    <col min="945" max="945" width="5.42578125" style="20" customWidth="1"/>
    <col min="946" max="946" width="54.140625" style="20" customWidth="1"/>
    <col min="947" max="947" width="9.7109375" style="20" customWidth="1"/>
    <col min="948" max="952" width="0" style="20" hidden="1" customWidth="1"/>
    <col min="953" max="955" width="12.7109375" style="20" customWidth="1"/>
    <col min="956" max="959" width="0" style="20" hidden="1" customWidth="1"/>
    <col min="960" max="961" width="13.7109375" style="20" customWidth="1"/>
    <col min="962" max="962" width="13.140625" style="20" bestFit="1" customWidth="1"/>
    <col min="963" max="1200" width="9.140625" style="20"/>
    <col min="1201" max="1201" width="5.42578125" style="20" customWidth="1"/>
    <col min="1202" max="1202" width="54.140625" style="20" customWidth="1"/>
    <col min="1203" max="1203" width="9.7109375" style="20" customWidth="1"/>
    <col min="1204" max="1208" width="0" style="20" hidden="1" customWidth="1"/>
    <col min="1209" max="1211" width="12.7109375" style="20" customWidth="1"/>
    <col min="1212" max="1215" width="0" style="20" hidden="1" customWidth="1"/>
    <col min="1216" max="1217" width="13.7109375" style="20" customWidth="1"/>
    <col min="1218" max="1218" width="13.140625" style="20" bestFit="1" customWidth="1"/>
    <col min="1219" max="1456" width="9.140625" style="20"/>
    <col min="1457" max="1457" width="5.42578125" style="20" customWidth="1"/>
    <col min="1458" max="1458" width="54.140625" style="20" customWidth="1"/>
    <col min="1459" max="1459" width="9.7109375" style="20" customWidth="1"/>
    <col min="1460" max="1464" width="0" style="20" hidden="1" customWidth="1"/>
    <col min="1465" max="1467" width="12.7109375" style="20" customWidth="1"/>
    <col min="1468" max="1471" width="0" style="20" hidden="1" customWidth="1"/>
    <col min="1472" max="1473" width="13.7109375" style="20" customWidth="1"/>
    <col min="1474" max="1474" width="13.140625" style="20" bestFit="1" customWidth="1"/>
    <col min="1475" max="1712" width="9.140625" style="20"/>
    <col min="1713" max="1713" width="5.42578125" style="20" customWidth="1"/>
    <col min="1714" max="1714" width="54.140625" style="20" customWidth="1"/>
    <col min="1715" max="1715" width="9.7109375" style="20" customWidth="1"/>
    <col min="1716" max="1720" width="0" style="20" hidden="1" customWidth="1"/>
    <col min="1721" max="1723" width="12.7109375" style="20" customWidth="1"/>
    <col min="1724" max="1727" width="0" style="20" hidden="1" customWidth="1"/>
    <col min="1728" max="1729" width="13.7109375" style="20" customWidth="1"/>
    <col min="1730" max="1730" width="13.140625" style="20" bestFit="1" customWidth="1"/>
    <col min="1731" max="1968" width="9.140625" style="20"/>
    <col min="1969" max="1969" width="5.42578125" style="20" customWidth="1"/>
    <col min="1970" max="1970" width="54.140625" style="20" customWidth="1"/>
    <col min="1971" max="1971" width="9.7109375" style="20" customWidth="1"/>
    <col min="1972" max="1976" width="0" style="20" hidden="1" customWidth="1"/>
    <col min="1977" max="1979" width="12.7109375" style="20" customWidth="1"/>
    <col min="1980" max="1983" width="0" style="20" hidden="1" customWidth="1"/>
    <col min="1984" max="1985" width="13.7109375" style="20" customWidth="1"/>
    <col min="1986" max="1986" width="13.140625" style="20" bestFit="1" customWidth="1"/>
    <col min="1987" max="2224" width="9.140625" style="20"/>
    <col min="2225" max="2225" width="5.42578125" style="20" customWidth="1"/>
    <col min="2226" max="2226" width="54.140625" style="20" customWidth="1"/>
    <col min="2227" max="2227" width="9.7109375" style="20" customWidth="1"/>
    <col min="2228" max="2232" width="0" style="20" hidden="1" customWidth="1"/>
    <col min="2233" max="2235" width="12.7109375" style="20" customWidth="1"/>
    <col min="2236" max="2239" width="0" style="20" hidden="1" customWidth="1"/>
    <col min="2240" max="2241" width="13.7109375" style="20" customWidth="1"/>
    <col min="2242" max="2242" width="13.140625" style="20" bestFit="1" customWidth="1"/>
    <col min="2243" max="2480" width="9.140625" style="20"/>
    <col min="2481" max="2481" width="5.42578125" style="20" customWidth="1"/>
    <col min="2482" max="2482" width="54.140625" style="20" customWidth="1"/>
    <col min="2483" max="2483" width="9.7109375" style="20" customWidth="1"/>
    <col min="2484" max="2488" width="0" style="20" hidden="1" customWidth="1"/>
    <col min="2489" max="2491" width="12.7109375" style="20" customWidth="1"/>
    <col min="2492" max="2495" width="0" style="20" hidden="1" customWidth="1"/>
    <col min="2496" max="2497" width="13.7109375" style="20" customWidth="1"/>
    <col min="2498" max="2498" width="13.140625" style="20" bestFit="1" customWidth="1"/>
    <col min="2499" max="2736" width="9.140625" style="20"/>
    <col min="2737" max="2737" width="5.42578125" style="20" customWidth="1"/>
    <col min="2738" max="2738" width="54.140625" style="20" customWidth="1"/>
    <col min="2739" max="2739" width="9.7109375" style="20" customWidth="1"/>
    <col min="2740" max="2744" width="0" style="20" hidden="1" customWidth="1"/>
    <col min="2745" max="2747" width="12.7109375" style="20" customWidth="1"/>
    <col min="2748" max="2751" width="0" style="20" hidden="1" customWidth="1"/>
    <col min="2752" max="2753" width="13.7109375" style="20" customWidth="1"/>
    <col min="2754" max="2754" width="13.140625" style="20" bestFit="1" customWidth="1"/>
    <col min="2755" max="2992" width="9.140625" style="20"/>
    <col min="2993" max="2993" width="5.42578125" style="20" customWidth="1"/>
    <col min="2994" max="2994" width="54.140625" style="20" customWidth="1"/>
    <col min="2995" max="2995" width="9.7109375" style="20" customWidth="1"/>
    <col min="2996" max="3000" width="0" style="20" hidden="1" customWidth="1"/>
    <col min="3001" max="3003" width="12.7109375" style="20" customWidth="1"/>
    <col min="3004" max="3007" width="0" style="20" hidden="1" customWidth="1"/>
    <col min="3008" max="3009" width="13.7109375" style="20" customWidth="1"/>
    <col min="3010" max="3010" width="13.140625" style="20" bestFit="1" customWidth="1"/>
    <col min="3011" max="3248" width="9.140625" style="20"/>
    <col min="3249" max="3249" width="5.42578125" style="20" customWidth="1"/>
    <col min="3250" max="3250" width="54.140625" style="20" customWidth="1"/>
    <col min="3251" max="3251" width="9.7109375" style="20" customWidth="1"/>
    <col min="3252" max="3256" width="0" style="20" hidden="1" customWidth="1"/>
    <col min="3257" max="3259" width="12.7109375" style="20" customWidth="1"/>
    <col min="3260" max="3263" width="0" style="20" hidden="1" customWidth="1"/>
    <col min="3264" max="3265" width="13.7109375" style="20" customWidth="1"/>
    <col min="3266" max="3266" width="13.140625" style="20" bestFit="1" customWidth="1"/>
    <col min="3267" max="3504" width="9.140625" style="20"/>
    <col min="3505" max="3505" width="5.42578125" style="20" customWidth="1"/>
    <col min="3506" max="3506" width="54.140625" style="20" customWidth="1"/>
    <col min="3507" max="3507" width="9.7109375" style="20" customWidth="1"/>
    <col min="3508" max="3512" width="0" style="20" hidden="1" customWidth="1"/>
    <col min="3513" max="3515" width="12.7109375" style="20" customWidth="1"/>
    <col min="3516" max="3519" width="0" style="20" hidden="1" customWidth="1"/>
    <col min="3520" max="3521" width="13.7109375" style="20" customWidth="1"/>
    <col min="3522" max="3522" width="13.140625" style="20" bestFit="1" customWidth="1"/>
    <col min="3523" max="3760" width="9.140625" style="20"/>
    <col min="3761" max="3761" width="5.42578125" style="20" customWidth="1"/>
    <col min="3762" max="3762" width="54.140625" style="20" customWidth="1"/>
    <col min="3763" max="3763" width="9.7109375" style="20" customWidth="1"/>
    <col min="3764" max="3768" width="0" style="20" hidden="1" customWidth="1"/>
    <col min="3769" max="3771" width="12.7109375" style="20" customWidth="1"/>
    <col min="3772" max="3775" width="0" style="20" hidden="1" customWidth="1"/>
    <col min="3776" max="3777" width="13.7109375" style="20" customWidth="1"/>
    <col min="3778" max="3778" width="13.140625" style="20" bestFit="1" customWidth="1"/>
    <col min="3779" max="4016" width="9.140625" style="20"/>
    <col min="4017" max="4017" width="5.42578125" style="20" customWidth="1"/>
    <col min="4018" max="4018" width="54.140625" style="20" customWidth="1"/>
    <col min="4019" max="4019" width="9.7109375" style="20" customWidth="1"/>
    <col min="4020" max="4024" width="0" style="20" hidden="1" customWidth="1"/>
    <col min="4025" max="4027" width="12.7109375" style="20" customWidth="1"/>
    <col min="4028" max="4031" width="0" style="20" hidden="1" customWidth="1"/>
    <col min="4032" max="4033" width="13.7109375" style="20" customWidth="1"/>
    <col min="4034" max="4034" width="13.140625" style="20" bestFit="1" customWidth="1"/>
    <col min="4035" max="4272" width="9.140625" style="20"/>
    <col min="4273" max="4273" width="5.42578125" style="20" customWidth="1"/>
    <col min="4274" max="4274" width="54.140625" style="20" customWidth="1"/>
    <col min="4275" max="4275" width="9.7109375" style="20" customWidth="1"/>
    <col min="4276" max="4280" width="0" style="20" hidden="1" customWidth="1"/>
    <col min="4281" max="4283" width="12.7109375" style="20" customWidth="1"/>
    <col min="4284" max="4287" width="0" style="20" hidden="1" customWidth="1"/>
    <col min="4288" max="4289" width="13.7109375" style="20" customWidth="1"/>
    <col min="4290" max="4290" width="13.140625" style="20" bestFit="1" customWidth="1"/>
    <col min="4291" max="4528" width="9.140625" style="20"/>
    <col min="4529" max="4529" width="5.42578125" style="20" customWidth="1"/>
    <col min="4530" max="4530" width="54.140625" style="20" customWidth="1"/>
    <col min="4531" max="4531" width="9.7109375" style="20" customWidth="1"/>
    <col min="4532" max="4536" width="0" style="20" hidden="1" customWidth="1"/>
    <col min="4537" max="4539" width="12.7109375" style="20" customWidth="1"/>
    <col min="4540" max="4543" width="0" style="20" hidden="1" customWidth="1"/>
    <col min="4544" max="4545" width="13.7109375" style="20" customWidth="1"/>
    <col min="4546" max="4546" width="13.140625" style="20" bestFit="1" customWidth="1"/>
    <col min="4547" max="4784" width="9.140625" style="20"/>
    <col min="4785" max="4785" width="5.42578125" style="20" customWidth="1"/>
    <col min="4786" max="4786" width="54.140625" style="20" customWidth="1"/>
    <col min="4787" max="4787" width="9.7109375" style="20" customWidth="1"/>
    <col min="4788" max="4792" width="0" style="20" hidden="1" customWidth="1"/>
    <col min="4793" max="4795" width="12.7109375" style="20" customWidth="1"/>
    <col min="4796" max="4799" width="0" style="20" hidden="1" customWidth="1"/>
    <col min="4800" max="4801" width="13.7109375" style="20" customWidth="1"/>
    <col min="4802" max="4802" width="13.140625" style="20" bestFit="1" customWidth="1"/>
    <col min="4803" max="5040" width="9.140625" style="20"/>
    <col min="5041" max="5041" width="5.42578125" style="20" customWidth="1"/>
    <col min="5042" max="5042" width="54.140625" style="20" customWidth="1"/>
    <col min="5043" max="5043" width="9.7109375" style="20" customWidth="1"/>
    <col min="5044" max="5048" width="0" style="20" hidden="1" customWidth="1"/>
    <col min="5049" max="5051" width="12.7109375" style="20" customWidth="1"/>
    <col min="5052" max="5055" width="0" style="20" hidden="1" customWidth="1"/>
    <col min="5056" max="5057" width="13.7109375" style="20" customWidth="1"/>
    <col min="5058" max="5058" width="13.140625" style="20" bestFit="1" customWidth="1"/>
    <col min="5059" max="5296" width="9.140625" style="20"/>
    <col min="5297" max="5297" width="5.42578125" style="20" customWidth="1"/>
    <col min="5298" max="5298" width="54.140625" style="20" customWidth="1"/>
    <col min="5299" max="5299" width="9.7109375" style="20" customWidth="1"/>
    <col min="5300" max="5304" width="0" style="20" hidden="1" customWidth="1"/>
    <col min="5305" max="5307" width="12.7109375" style="20" customWidth="1"/>
    <col min="5308" max="5311" width="0" style="20" hidden="1" customWidth="1"/>
    <col min="5312" max="5313" width="13.7109375" style="20" customWidth="1"/>
    <col min="5314" max="5314" width="13.140625" style="20" bestFit="1" customWidth="1"/>
    <col min="5315" max="5552" width="9.140625" style="20"/>
    <col min="5553" max="5553" width="5.42578125" style="20" customWidth="1"/>
    <col min="5554" max="5554" width="54.140625" style="20" customWidth="1"/>
    <col min="5555" max="5555" width="9.7109375" style="20" customWidth="1"/>
    <col min="5556" max="5560" width="0" style="20" hidden="1" customWidth="1"/>
    <col min="5561" max="5563" width="12.7109375" style="20" customWidth="1"/>
    <col min="5564" max="5567" width="0" style="20" hidden="1" customWidth="1"/>
    <col min="5568" max="5569" width="13.7109375" style="20" customWidth="1"/>
    <col min="5570" max="5570" width="13.140625" style="20" bestFit="1" customWidth="1"/>
    <col min="5571" max="5808" width="9.140625" style="20"/>
    <col min="5809" max="5809" width="5.42578125" style="20" customWidth="1"/>
    <col min="5810" max="5810" width="54.140625" style="20" customWidth="1"/>
    <col min="5811" max="5811" width="9.7109375" style="20" customWidth="1"/>
    <col min="5812" max="5816" width="0" style="20" hidden="1" customWidth="1"/>
    <col min="5817" max="5819" width="12.7109375" style="20" customWidth="1"/>
    <col min="5820" max="5823" width="0" style="20" hidden="1" customWidth="1"/>
    <col min="5824" max="5825" width="13.7109375" style="20" customWidth="1"/>
    <col min="5826" max="5826" width="13.140625" style="20" bestFit="1" customWidth="1"/>
    <col min="5827" max="6064" width="9.140625" style="20"/>
    <col min="6065" max="6065" width="5.42578125" style="20" customWidth="1"/>
    <col min="6066" max="6066" width="54.140625" style="20" customWidth="1"/>
    <col min="6067" max="6067" width="9.7109375" style="20" customWidth="1"/>
    <col min="6068" max="6072" width="0" style="20" hidden="1" customWidth="1"/>
    <col min="6073" max="6075" width="12.7109375" style="20" customWidth="1"/>
    <col min="6076" max="6079" width="0" style="20" hidden="1" customWidth="1"/>
    <col min="6080" max="6081" width="13.7109375" style="20" customWidth="1"/>
    <col min="6082" max="6082" width="13.140625" style="20" bestFit="1" customWidth="1"/>
    <col min="6083" max="6320" width="9.140625" style="20"/>
    <col min="6321" max="6321" width="5.42578125" style="20" customWidth="1"/>
    <col min="6322" max="6322" width="54.140625" style="20" customWidth="1"/>
    <col min="6323" max="6323" width="9.7109375" style="20" customWidth="1"/>
    <col min="6324" max="6328" width="0" style="20" hidden="1" customWidth="1"/>
    <col min="6329" max="6331" width="12.7109375" style="20" customWidth="1"/>
    <col min="6332" max="6335" width="0" style="20" hidden="1" customWidth="1"/>
    <col min="6336" max="6337" width="13.7109375" style="20" customWidth="1"/>
    <col min="6338" max="6338" width="13.140625" style="20" bestFit="1" customWidth="1"/>
    <col min="6339" max="6576" width="9.140625" style="20"/>
    <col min="6577" max="6577" width="5.42578125" style="20" customWidth="1"/>
    <col min="6578" max="6578" width="54.140625" style="20" customWidth="1"/>
    <col min="6579" max="6579" width="9.7109375" style="20" customWidth="1"/>
    <col min="6580" max="6584" width="0" style="20" hidden="1" customWidth="1"/>
    <col min="6585" max="6587" width="12.7109375" style="20" customWidth="1"/>
    <col min="6588" max="6591" width="0" style="20" hidden="1" customWidth="1"/>
    <col min="6592" max="6593" width="13.7109375" style="20" customWidth="1"/>
    <col min="6594" max="6594" width="13.140625" style="20" bestFit="1" customWidth="1"/>
    <col min="6595" max="6832" width="9.140625" style="20"/>
    <col min="6833" max="6833" width="5.42578125" style="20" customWidth="1"/>
    <col min="6834" max="6834" width="54.140625" style="20" customWidth="1"/>
    <col min="6835" max="6835" width="9.7109375" style="20" customWidth="1"/>
    <col min="6836" max="6840" width="0" style="20" hidden="1" customWidth="1"/>
    <col min="6841" max="6843" width="12.7109375" style="20" customWidth="1"/>
    <col min="6844" max="6847" width="0" style="20" hidden="1" customWidth="1"/>
    <col min="6848" max="6849" width="13.7109375" style="20" customWidth="1"/>
    <col min="6850" max="6850" width="13.140625" style="20" bestFit="1" customWidth="1"/>
    <col min="6851" max="7088" width="9.140625" style="20"/>
    <col min="7089" max="7089" width="5.42578125" style="20" customWidth="1"/>
    <col min="7090" max="7090" width="54.140625" style="20" customWidth="1"/>
    <col min="7091" max="7091" width="9.7109375" style="20" customWidth="1"/>
    <col min="7092" max="7096" width="0" style="20" hidden="1" customWidth="1"/>
    <col min="7097" max="7099" width="12.7109375" style="20" customWidth="1"/>
    <col min="7100" max="7103" width="0" style="20" hidden="1" customWidth="1"/>
    <col min="7104" max="7105" width="13.7109375" style="20" customWidth="1"/>
    <col min="7106" max="7106" width="13.140625" style="20" bestFit="1" customWidth="1"/>
    <col min="7107" max="7344" width="9.140625" style="20"/>
    <col min="7345" max="7345" width="5.42578125" style="20" customWidth="1"/>
    <col min="7346" max="7346" width="54.140625" style="20" customWidth="1"/>
    <col min="7347" max="7347" width="9.7109375" style="20" customWidth="1"/>
    <col min="7348" max="7352" width="0" style="20" hidden="1" customWidth="1"/>
    <col min="7353" max="7355" width="12.7109375" style="20" customWidth="1"/>
    <col min="7356" max="7359" width="0" style="20" hidden="1" customWidth="1"/>
    <col min="7360" max="7361" width="13.7109375" style="20" customWidth="1"/>
    <col min="7362" max="7362" width="13.140625" style="20" bestFit="1" customWidth="1"/>
    <col min="7363" max="7600" width="9.140625" style="20"/>
    <col min="7601" max="7601" width="5.42578125" style="20" customWidth="1"/>
    <col min="7602" max="7602" width="54.140625" style="20" customWidth="1"/>
    <col min="7603" max="7603" width="9.7109375" style="20" customWidth="1"/>
    <col min="7604" max="7608" width="0" style="20" hidden="1" customWidth="1"/>
    <col min="7609" max="7611" width="12.7109375" style="20" customWidth="1"/>
    <col min="7612" max="7615" width="0" style="20" hidden="1" customWidth="1"/>
    <col min="7616" max="7617" width="13.7109375" style="20" customWidth="1"/>
    <col min="7618" max="7618" width="13.140625" style="20" bestFit="1" customWidth="1"/>
    <col min="7619" max="7856" width="9.140625" style="20"/>
    <col min="7857" max="7857" width="5.42578125" style="20" customWidth="1"/>
    <col min="7858" max="7858" width="54.140625" style="20" customWidth="1"/>
    <col min="7859" max="7859" width="9.7109375" style="20" customWidth="1"/>
    <col min="7860" max="7864" width="0" style="20" hidden="1" customWidth="1"/>
    <col min="7865" max="7867" width="12.7109375" style="20" customWidth="1"/>
    <col min="7868" max="7871" width="0" style="20" hidden="1" customWidth="1"/>
    <col min="7872" max="7873" width="13.7109375" style="20" customWidth="1"/>
    <col min="7874" max="7874" width="13.140625" style="20" bestFit="1" customWidth="1"/>
    <col min="7875" max="8112" width="9.140625" style="20"/>
    <col min="8113" max="8113" width="5.42578125" style="20" customWidth="1"/>
    <col min="8114" max="8114" width="54.140625" style="20" customWidth="1"/>
    <col min="8115" max="8115" width="9.7109375" style="20" customWidth="1"/>
    <col min="8116" max="8120" width="0" style="20" hidden="1" customWidth="1"/>
    <col min="8121" max="8123" width="12.7109375" style="20" customWidth="1"/>
    <col min="8124" max="8127" width="0" style="20" hidden="1" customWidth="1"/>
    <col min="8128" max="8129" width="13.7109375" style="20" customWidth="1"/>
    <col min="8130" max="8130" width="13.140625" style="20" bestFit="1" customWidth="1"/>
    <col min="8131" max="8368" width="9.140625" style="20"/>
    <col min="8369" max="8369" width="5.42578125" style="20" customWidth="1"/>
    <col min="8370" max="8370" width="54.140625" style="20" customWidth="1"/>
    <col min="8371" max="8371" width="9.7109375" style="20" customWidth="1"/>
    <col min="8372" max="8376" width="0" style="20" hidden="1" customWidth="1"/>
    <col min="8377" max="8379" width="12.7109375" style="20" customWidth="1"/>
    <col min="8380" max="8383" width="0" style="20" hidden="1" customWidth="1"/>
    <col min="8384" max="8385" width="13.7109375" style="20" customWidth="1"/>
    <col min="8386" max="8386" width="13.140625" style="20" bestFit="1" customWidth="1"/>
    <col min="8387" max="8624" width="9.140625" style="20"/>
    <col min="8625" max="8625" width="5.42578125" style="20" customWidth="1"/>
    <col min="8626" max="8626" width="54.140625" style="20" customWidth="1"/>
    <col min="8627" max="8627" width="9.7109375" style="20" customWidth="1"/>
    <col min="8628" max="8632" width="0" style="20" hidden="1" customWidth="1"/>
    <col min="8633" max="8635" width="12.7109375" style="20" customWidth="1"/>
    <col min="8636" max="8639" width="0" style="20" hidden="1" customWidth="1"/>
    <col min="8640" max="8641" width="13.7109375" style="20" customWidth="1"/>
    <col min="8642" max="8642" width="13.140625" style="20" bestFit="1" customWidth="1"/>
    <col min="8643" max="8880" width="9.140625" style="20"/>
    <col min="8881" max="8881" width="5.42578125" style="20" customWidth="1"/>
    <col min="8882" max="8882" width="54.140625" style="20" customWidth="1"/>
    <col min="8883" max="8883" width="9.7109375" style="20" customWidth="1"/>
    <col min="8884" max="8888" width="0" style="20" hidden="1" customWidth="1"/>
    <col min="8889" max="8891" width="12.7109375" style="20" customWidth="1"/>
    <col min="8892" max="8895" width="0" style="20" hidden="1" customWidth="1"/>
    <col min="8896" max="8897" width="13.7109375" style="20" customWidth="1"/>
    <col min="8898" max="8898" width="13.140625" style="20" bestFit="1" customWidth="1"/>
    <col min="8899" max="9136" width="9.140625" style="20"/>
    <col min="9137" max="9137" width="5.42578125" style="20" customWidth="1"/>
    <col min="9138" max="9138" width="54.140625" style="20" customWidth="1"/>
    <col min="9139" max="9139" width="9.7109375" style="20" customWidth="1"/>
    <col min="9140" max="9144" width="0" style="20" hidden="1" customWidth="1"/>
    <col min="9145" max="9147" width="12.7109375" style="20" customWidth="1"/>
    <col min="9148" max="9151" width="0" style="20" hidden="1" customWidth="1"/>
    <col min="9152" max="9153" width="13.7109375" style="20" customWidth="1"/>
    <col min="9154" max="9154" width="13.140625" style="20" bestFit="1" customWidth="1"/>
    <col min="9155" max="9392" width="9.140625" style="20"/>
    <col min="9393" max="9393" width="5.42578125" style="20" customWidth="1"/>
    <col min="9394" max="9394" width="54.140625" style="20" customWidth="1"/>
    <col min="9395" max="9395" width="9.7109375" style="20" customWidth="1"/>
    <col min="9396" max="9400" width="0" style="20" hidden="1" customWidth="1"/>
    <col min="9401" max="9403" width="12.7109375" style="20" customWidth="1"/>
    <col min="9404" max="9407" width="0" style="20" hidden="1" customWidth="1"/>
    <col min="9408" max="9409" width="13.7109375" style="20" customWidth="1"/>
    <col min="9410" max="9410" width="13.140625" style="20" bestFit="1" customWidth="1"/>
    <col min="9411" max="9648" width="9.140625" style="20"/>
    <col min="9649" max="9649" width="5.42578125" style="20" customWidth="1"/>
    <col min="9650" max="9650" width="54.140625" style="20" customWidth="1"/>
    <col min="9651" max="9651" width="9.7109375" style="20" customWidth="1"/>
    <col min="9652" max="9656" width="0" style="20" hidden="1" customWidth="1"/>
    <col min="9657" max="9659" width="12.7109375" style="20" customWidth="1"/>
    <col min="9660" max="9663" width="0" style="20" hidden="1" customWidth="1"/>
    <col min="9664" max="9665" width="13.7109375" style="20" customWidth="1"/>
    <col min="9666" max="9666" width="13.140625" style="20" bestFit="1" customWidth="1"/>
    <col min="9667" max="9904" width="9.140625" style="20"/>
    <col min="9905" max="9905" width="5.42578125" style="20" customWidth="1"/>
    <col min="9906" max="9906" width="54.140625" style="20" customWidth="1"/>
    <col min="9907" max="9907" width="9.7109375" style="20" customWidth="1"/>
    <col min="9908" max="9912" width="0" style="20" hidden="1" customWidth="1"/>
    <col min="9913" max="9915" width="12.7109375" style="20" customWidth="1"/>
    <col min="9916" max="9919" width="0" style="20" hidden="1" customWidth="1"/>
    <col min="9920" max="9921" width="13.7109375" style="20" customWidth="1"/>
    <col min="9922" max="9922" width="13.140625" style="20" bestFit="1" customWidth="1"/>
    <col min="9923" max="10160" width="9.140625" style="20"/>
    <col min="10161" max="10161" width="5.42578125" style="20" customWidth="1"/>
    <col min="10162" max="10162" width="54.140625" style="20" customWidth="1"/>
    <col min="10163" max="10163" width="9.7109375" style="20" customWidth="1"/>
    <col min="10164" max="10168" width="0" style="20" hidden="1" customWidth="1"/>
    <col min="10169" max="10171" width="12.7109375" style="20" customWidth="1"/>
    <col min="10172" max="10175" width="0" style="20" hidden="1" customWidth="1"/>
    <col min="10176" max="10177" width="13.7109375" style="20" customWidth="1"/>
    <col min="10178" max="10178" width="13.140625" style="20" bestFit="1" customWidth="1"/>
    <col min="10179" max="10416" width="9.140625" style="20"/>
    <col min="10417" max="10417" width="5.42578125" style="20" customWidth="1"/>
    <col min="10418" max="10418" width="54.140625" style="20" customWidth="1"/>
    <col min="10419" max="10419" width="9.7109375" style="20" customWidth="1"/>
    <col min="10420" max="10424" width="0" style="20" hidden="1" customWidth="1"/>
    <col min="10425" max="10427" width="12.7109375" style="20" customWidth="1"/>
    <col min="10428" max="10431" width="0" style="20" hidden="1" customWidth="1"/>
    <col min="10432" max="10433" width="13.7109375" style="20" customWidth="1"/>
    <col min="10434" max="10434" width="13.140625" style="20" bestFit="1" customWidth="1"/>
    <col min="10435" max="10672" width="9.140625" style="20"/>
    <col min="10673" max="10673" width="5.42578125" style="20" customWidth="1"/>
    <col min="10674" max="10674" width="54.140625" style="20" customWidth="1"/>
    <col min="10675" max="10675" width="9.7109375" style="20" customWidth="1"/>
    <col min="10676" max="10680" width="0" style="20" hidden="1" customWidth="1"/>
    <col min="10681" max="10683" width="12.7109375" style="20" customWidth="1"/>
    <col min="10684" max="10687" width="0" style="20" hidden="1" customWidth="1"/>
    <col min="10688" max="10689" width="13.7109375" style="20" customWidth="1"/>
    <col min="10690" max="10690" width="13.140625" style="20" bestFit="1" customWidth="1"/>
    <col min="10691" max="10928" width="9.140625" style="20"/>
    <col min="10929" max="10929" width="5.42578125" style="20" customWidth="1"/>
    <col min="10930" max="10930" width="54.140625" style="20" customWidth="1"/>
    <col min="10931" max="10931" width="9.7109375" style="20" customWidth="1"/>
    <col min="10932" max="10936" width="0" style="20" hidden="1" customWidth="1"/>
    <col min="10937" max="10939" width="12.7109375" style="20" customWidth="1"/>
    <col min="10940" max="10943" width="0" style="20" hidden="1" customWidth="1"/>
    <col min="10944" max="10945" width="13.7109375" style="20" customWidth="1"/>
    <col min="10946" max="10946" width="13.140625" style="20" bestFit="1" customWidth="1"/>
    <col min="10947" max="11184" width="9.140625" style="20"/>
    <col min="11185" max="11185" width="5.42578125" style="20" customWidth="1"/>
    <col min="11186" max="11186" width="54.140625" style="20" customWidth="1"/>
    <col min="11187" max="11187" width="9.7109375" style="20" customWidth="1"/>
    <col min="11188" max="11192" width="0" style="20" hidden="1" customWidth="1"/>
    <col min="11193" max="11195" width="12.7109375" style="20" customWidth="1"/>
    <col min="11196" max="11199" width="0" style="20" hidden="1" customWidth="1"/>
    <col min="11200" max="11201" width="13.7109375" style="20" customWidth="1"/>
    <col min="11202" max="11202" width="13.140625" style="20" bestFit="1" customWidth="1"/>
    <col min="11203" max="11440" width="9.140625" style="20"/>
    <col min="11441" max="11441" width="5.42578125" style="20" customWidth="1"/>
    <col min="11442" max="11442" width="54.140625" style="20" customWidth="1"/>
    <col min="11443" max="11443" width="9.7109375" style="20" customWidth="1"/>
    <col min="11444" max="11448" width="0" style="20" hidden="1" customWidth="1"/>
    <col min="11449" max="11451" width="12.7109375" style="20" customWidth="1"/>
    <col min="11452" max="11455" width="0" style="20" hidden="1" customWidth="1"/>
    <col min="11456" max="11457" width="13.7109375" style="20" customWidth="1"/>
    <col min="11458" max="11458" width="13.140625" style="20" bestFit="1" customWidth="1"/>
    <col min="11459" max="11696" width="9.140625" style="20"/>
    <col min="11697" max="11697" width="5.42578125" style="20" customWidth="1"/>
    <col min="11698" max="11698" width="54.140625" style="20" customWidth="1"/>
    <col min="11699" max="11699" width="9.7109375" style="20" customWidth="1"/>
    <col min="11700" max="11704" width="0" style="20" hidden="1" customWidth="1"/>
    <col min="11705" max="11707" width="12.7109375" style="20" customWidth="1"/>
    <col min="11708" max="11711" width="0" style="20" hidden="1" customWidth="1"/>
    <col min="11712" max="11713" width="13.7109375" style="20" customWidth="1"/>
    <col min="11714" max="11714" width="13.140625" style="20" bestFit="1" customWidth="1"/>
    <col min="11715" max="11952" width="9.140625" style="20"/>
    <col min="11953" max="11953" width="5.42578125" style="20" customWidth="1"/>
    <col min="11954" max="11954" width="54.140625" style="20" customWidth="1"/>
    <col min="11955" max="11955" width="9.7109375" style="20" customWidth="1"/>
    <col min="11956" max="11960" width="0" style="20" hidden="1" customWidth="1"/>
    <col min="11961" max="11963" width="12.7109375" style="20" customWidth="1"/>
    <col min="11964" max="11967" width="0" style="20" hidden="1" customWidth="1"/>
    <col min="11968" max="11969" width="13.7109375" style="20" customWidth="1"/>
    <col min="11970" max="11970" width="13.140625" style="20" bestFit="1" customWidth="1"/>
    <col min="11971" max="12208" width="9.140625" style="20"/>
    <col min="12209" max="12209" width="5.42578125" style="20" customWidth="1"/>
    <col min="12210" max="12210" width="54.140625" style="20" customWidth="1"/>
    <col min="12211" max="12211" width="9.7109375" style="20" customWidth="1"/>
    <col min="12212" max="12216" width="0" style="20" hidden="1" customWidth="1"/>
    <col min="12217" max="12219" width="12.7109375" style="20" customWidth="1"/>
    <col min="12220" max="12223" width="0" style="20" hidden="1" customWidth="1"/>
    <col min="12224" max="12225" width="13.7109375" style="20" customWidth="1"/>
    <col min="12226" max="12226" width="13.140625" style="20" bestFit="1" customWidth="1"/>
    <col min="12227" max="12464" width="9.140625" style="20"/>
    <col min="12465" max="12465" width="5.42578125" style="20" customWidth="1"/>
    <col min="12466" max="12466" width="54.140625" style="20" customWidth="1"/>
    <col min="12467" max="12467" width="9.7109375" style="20" customWidth="1"/>
    <col min="12468" max="12472" width="0" style="20" hidden="1" customWidth="1"/>
    <col min="12473" max="12475" width="12.7109375" style="20" customWidth="1"/>
    <col min="12476" max="12479" width="0" style="20" hidden="1" customWidth="1"/>
    <col min="12480" max="12481" width="13.7109375" style="20" customWidth="1"/>
    <col min="12482" max="12482" width="13.140625" style="20" bestFit="1" customWidth="1"/>
    <col min="12483" max="12720" width="9.140625" style="20"/>
    <col min="12721" max="12721" width="5.42578125" style="20" customWidth="1"/>
    <col min="12722" max="12722" width="54.140625" style="20" customWidth="1"/>
    <col min="12723" max="12723" width="9.7109375" style="20" customWidth="1"/>
    <col min="12724" max="12728" width="0" style="20" hidden="1" customWidth="1"/>
    <col min="12729" max="12731" width="12.7109375" style="20" customWidth="1"/>
    <col min="12732" max="12735" width="0" style="20" hidden="1" customWidth="1"/>
    <col min="12736" max="12737" width="13.7109375" style="20" customWidth="1"/>
    <col min="12738" max="12738" width="13.140625" style="20" bestFit="1" customWidth="1"/>
    <col min="12739" max="12976" width="9.140625" style="20"/>
    <col min="12977" max="12977" width="5.42578125" style="20" customWidth="1"/>
    <col min="12978" max="12978" width="54.140625" style="20" customWidth="1"/>
    <col min="12979" max="12979" width="9.7109375" style="20" customWidth="1"/>
    <col min="12980" max="12984" width="0" style="20" hidden="1" customWidth="1"/>
    <col min="12985" max="12987" width="12.7109375" style="20" customWidth="1"/>
    <col min="12988" max="12991" width="0" style="20" hidden="1" customWidth="1"/>
    <col min="12992" max="12993" width="13.7109375" style="20" customWidth="1"/>
    <col min="12994" max="12994" width="13.140625" style="20" bestFit="1" customWidth="1"/>
    <col min="12995" max="13232" width="9.140625" style="20"/>
    <col min="13233" max="13233" width="5.42578125" style="20" customWidth="1"/>
    <col min="13234" max="13234" width="54.140625" style="20" customWidth="1"/>
    <col min="13235" max="13235" width="9.7109375" style="20" customWidth="1"/>
    <col min="13236" max="13240" width="0" style="20" hidden="1" customWidth="1"/>
    <col min="13241" max="13243" width="12.7109375" style="20" customWidth="1"/>
    <col min="13244" max="13247" width="0" style="20" hidden="1" customWidth="1"/>
    <col min="13248" max="13249" width="13.7109375" style="20" customWidth="1"/>
    <col min="13250" max="13250" width="13.140625" style="20" bestFit="1" customWidth="1"/>
    <col min="13251" max="13488" width="9.140625" style="20"/>
    <col min="13489" max="13489" width="5.42578125" style="20" customWidth="1"/>
    <col min="13490" max="13490" width="54.140625" style="20" customWidth="1"/>
    <col min="13491" max="13491" width="9.7109375" style="20" customWidth="1"/>
    <col min="13492" max="13496" width="0" style="20" hidden="1" customWidth="1"/>
    <col min="13497" max="13499" width="12.7109375" style="20" customWidth="1"/>
    <col min="13500" max="13503" width="0" style="20" hidden="1" customWidth="1"/>
    <col min="13504" max="13505" width="13.7109375" style="20" customWidth="1"/>
    <col min="13506" max="13506" width="13.140625" style="20" bestFit="1" customWidth="1"/>
    <col min="13507" max="13744" width="9.140625" style="20"/>
    <col min="13745" max="13745" width="5.42578125" style="20" customWidth="1"/>
    <col min="13746" max="13746" width="54.140625" style="20" customWidth="1"/>
    <col min="13747" max="13747" width="9.7109375" style="20" customWidth="1"/>
    <col min="13748" max="13752" width="0" style="20" hidden="1" customWidth="1"/>
    <col min="13753" max="13755" width="12.7109375" style="20" customWidth="1"/>
    <col min="13756" max="13759" width="0" style="20" hidden="1" customWidth="1"/>
    <col min="13760" max="13761" width="13.7109375" style="20" customWidth="1"/>
    <col min="13762" max="13762" width="13.140625" style="20" bestFit="1" customWidth="1"/>
    <col min="13763" max="14000" width="9.140625" style="20"/>
    <col min="14001" max="14001" width="5.42578125" style="20" customWidth="1"/>
    <col min="14002" max="14002" width="54.140625" style="20" customWidth="1"/>
    <col min="14003" max="14003" width="9.7109375" style="20" customWidth="1"/>
    <col min="14004" max="14008" width="0" style="20" hidden="1" customWidth="1"/>
    <col min="14009" max="14011" width="12.7109375" style="20" customWidth="1"/>
    <col min="14012" max="14015" width="0" style="20" hidden="1" customWidth="1"/>
    <col min="14016" max="14017" width="13.7109375" style="20" customWidth="1"/>
    <col min="14018" max="14018" width="13.140625" style="20" bestFit="1" customWidth="1"/>
    <col min="14019" max="14256" width="9.140625" style="20"/>
    <col min="14257" max="14257" width="5.42578125" style="20" customWidth="1"/>
    <col min="14258" max="14258" width="54.140625" style="20" customWidth="1"/>
    <col min="14259" max="14259" width="9.7109375" style="20" customWidth="1"/>
    <col min="14260" max="14264" width="0" style="20" hidden="1" customWidth="1"/>
    <col min="14265" max="14267" width="12.7109375" style="20" customWidth="1"/>
    <col min="14268" max="14271" width="0" style="20" hidden="1" customWidth="1"/>
    <col min="14272" max="14273" width="13.7109375" style="20" customWidth="1"/>
    <col min="14274" max="14274" width="13.140625" style="20" bestFit="1" customWidth="1"/>
    <col min="14275" max="14512" width="9.140625" style="20"/>
    <col min="14513" max="14513" width="5.42578125" style="20" customWidth="1"/>
    <col min="14514" max="14514" width="54.140625" style="20" customWidth="1"/>
    <col min="14515" max="14515" width="9.7109375" style="20" customWidth="1"/>
    <col min="14516" max="14520" width="0" style="20" hidden="1" customWidth="1"/>
    <col min="14521" max="14523" width="12.7109375" style="20" customWidth="1"/>
    <col min="14524" max="14527" width="0" style="20" hidden="1" customWidth="1"/>
    <col min="14528" max="14529" width="13.7109375" style="20" customWidth="1"/>
    <col min="14530" max="14530" width="13.140625" style="20" bestFit="1" customWidth="1"/>
    <col min="14531" max="14768" width="9.140625" style="20"/>
    <col min="14769" max="14769" width="5.42578125" style="20" customWidth="1"/>
    <col min="14770" max="14770" width="54.140625" style="20" customWidth="1"/>
    <col min="14771" max="14771" width="9.7109375" style="20" customWidth="1"/>
    <col min="14772" max="14776" width="0" style="20" hidden="1" customWidth="1"/>
    <col min="14777" max="14779" width="12.7109375" style="20" customWidth="1"/>
    <col min="14780" max="14783" width="0" style="20" hidden="1" customWidth="1"/>
    <col min="14784" max="14785" width="13.7109375" style="20" customWidth="1"/>
    <col min="14786" max="14786" width="13.140625" style="20" bestFit="1" customWidth="1"/>
    <col min="14787" max="15024" width="9.140625" style="20"/>
    <col min="15025" max="15025" width="5.42578125" style="20" customWidth="1"/>
    <col min="15026" max="15026" width="54.140625" style="20" customWidth="1"/>
    <col min="15027" max="15027" width="9.7109375" style="20" customWidth="1"/>
    <col min="15028" max="15032" width="0" style="20" hidden="1" customWidth="1"/>
    <col min="15033" max="15035" width="12.7109375" style="20" customWidth="1"/>
    <col min="15036" max="15039" width="0" style="20" hidden="1" customWidth="1"/>
    <col min="15040" max="15041" width="13.7109375" style="20" customWidth="1"/>
    <col min="15042" max="15042" width="13.140625" style="20" bestFit="1" customWidth="1"/>
    <col min="15043" max="15280" width="9.140625" style="20"/>
    <col min="15281" max="15281" width="5.42578125" style="20" customWidth="1"/>
    <col min="15282" max="15282" width="54.140625" style="20" customWidth="1"/>
    <col min="15283" max="15283" width="9.7109375" style="20" customWidth="1"/>
    <col min="15284" max="15288" width="0" style="20" hidden="1" customWidth="1"/>
    <col min="15289" max="15291" width="12.7109375" style="20" customWidth="1"/>
    <col min="15292" max="15295" width="0" style="20" hidden="1" customWidth="1"/>
    <col min="15296" max="15297" width="13.7109375" style="20" customWidth="1"/>
    <col min="15298" max="15298" width="13.140625" style="20" bestFit="1" customWidth="1"/>
    <col min="15299" max="15536" width="9.140625" style="20"/>
    <col min="15537" max="15537" width="5.42578125" style="20" customWidth="1"/>
    <col min="15538" max="15538" width="54.140625" style="20" customWidth="1"/>
    <col min="15539" max="15539" width="9.7109375" style="20" customWidth="1"/>
    <col min="15540" max="15544" width="0" style="20" hidden="1" customWidth="1"/>
    <col min="15545" max="15547" width="12.7109375" style="20" customWidth="1"/>
    <col min="15548" max="15551" width="0" style="20" hidden="1" customWidth="1"/>
    <col min="15552" max="15553" width="13.7109375" style="20" customWidth="1"/>
    <col min="15554" max="15554" width="13.140625" style="20" bestFit="1" customWidth="1"/>
    <col min="15555" max="15792" width="9.140625" style="20"/>
    <col min="15793" max="15793" width="5.42578125" style="20" customWidth="1"/>
    <col min="15794" max="15794" width="54.140625" style="20" customWidth="1"/>
    <col min="15795" max="15795" width="9.7109375" style="20" customWidth="1"/>
    <col min="15796" max="15800" width="0" style="20" hidden="1" customWidth="1"/>
    <col min="15801" max="15803" width="12.7109375" style="20" customWidth="1"/>
    <col min="15804" max="15807" width="0" style="20" hidden="1" customWidth="1"/>
    <col min="15808" max="15809" width="13.7109375" style="20" customWidth="1"/>
    <col min="15810" max="15810" width="13.140625" style="20" bestFit="1" customWidth="1"/>
    <col min="15811" max="16048" width="9.140625" style="20"/>
    <col min="16049" max="16049" width="5.42578125" style="20" customWidth="1"/>
    <col min="16050" max="16050" width="54.140625" style="20" customWidth="1"/>
    <col min="16051" max="16051" width="9.7109375" style="20" customWidth="1"/>
    <col min="16052" max="16056" width="0" style="20" hidden="1" customWidth="1"/>
    <col min="16057" max="16059" width="12.7109375" style="20" customWidth="1"/>
    <col min="16060" max="16063" width="0" style="20" hidden="1" customWidth="1"/>
    <col min="16064" max="16065" width="13.7109375" style="20" customWidth="1"/>
    <col min="16066" max="16066" width="13.140625" style="20" bestFit="1" customWidth="1"/>
    <col min="16067" max="16384" width="9.140625" style="20"/>
  </cols>
  <sheetData>
    <row r="1" spans="1:14" ht="17.25" x14ac:dyDescent="0.25">
      <c r="A1" s="97"/>
      <c r="B1" s="110"/>
      <c r="C1" s="98"/>
      <c r="D1" s="99"/>
      <c r="E1" s="100"/>
      <c r="F1" s="99"/>
      <c r="G1" s="99"/>
      <c r="H1" s="120" t="s">
        <v>105</v>
      </c>
      <c r="I1" s="120"/>
    </row>
    <row r="2" spans="1:14" ht="30.75" customHeight="1" x14ac:dyDescent="0.25">
      <c r="A2" s="121" t="s">
        <v>110</v>
      </c>
      <c r="B2" s="121"/>
      <c r="C2" s="121"/>
      <c r="D2" s="121"/>
      <c r="E2" s="121"/>
      <c r="F2" s="121"/>
      <c r="G2" s="121"/>
      <c r="H2" s="121"/>
      <c r="I2" s="121"/>
      <c r="J2" s="24"/>
      <c r="K2" s="24"/>
      <c r="L2" s="24"/>
      <c r="M2" s="24"/>
      <c r="N2" s="24"/>
    </row>
    <row r="3" spans="1:14" s="9" customFormat="1" ht="24.75" customHeight="1" x14ac:dyDescent="0.25">
      <c r="A3" s="122" t="s">
        <v>117</v>
      </c>
      <c r="B3" s="122"/>
      <c r="C3" s="122"/>
      <c r="D3" s="122"/>
      <c r="E3" s="122"/>
      <c r="F3" s="122"/>
      <c r="G3" s="122"/>
      <c r="H3" s="122"/>
      <c r="I3" s="122"/>
      <c r="J3" s="25"/>
      <c r="K3" s="25"/>
      <c r="L3" s="25"/>
      <c r="M3" s="25"/>
      <c r="N3" s="25"/>
    </row>
    <row r="4" spans="1:14" s="9" customFormat="1" ht="13.5" customHeight="1" x14ac:dyDescent="0.25">
      <c r="A4" s="26"/>
      <c r="B4" s="111"/>
      <c r="C4" s="68"/>
      <c r="D4" s="34"/>
      <c r="E4" s="35"/>
      <c r="F4" s="34"/>
      <c r="G4" s="34"/>
      <c r="H4" s="91"/>
      <c r="I4" s="27"/>
    </row>
    <row r="5" spans="1:14" s="19" customFormat="1" ht="30.75" customHeight="1" x14ac:dyDescent="0.25">
      <c r="A5" s="123" t="s">
        <v>0</v>
      </c>
      <c r="B5" s="124" t="s">
        <v>1</v>
      </c>
      <c r="C5" s="125" t="s">
        <v>109</v>
      </c>
      <c r="D5" s="118" t="s">
        <v>48</v>
      </c>
      <c r="E5" s="118"/>
      <c r="F5" s="118" t="s">
        <v>113</v>
      </c>
      <c r="G5" s="119" t="s">
        <v>114</v>
      </c>
      <c r="H5" s="119"/>
      <c r="I5" s="126" t="s">
        <v>2</v>
      </c>
    </row>
    <row r="6" spans="1:14" s="19" customFormat="1" ht="65.25" customHeight="1" x14ac:dyDescent="0.25">
      <c r="A6" s="123"/>
      <c r="B6" s="124"/>
      <c r="C6" s="125"/>
      <c r="D6" s="114" t="s">
        <v>111</v>
      </c>
      <c r="E6" s="114" t="s">
        <v>112</v>
      </c>
      <c r="F6" s="118"/>
      <c r="G6" s="90" t="s">
        <v>115</v>
      </c>
      <c r="H6" s="90" t="s">
        <v>116</v>
      </c>
      <c r="I6" s="126"/>
    </row>
    <row r="7" spans="1:14" s="28" customFormat="1" ht="31.5" x14ac:dyDescent="0.25">
      <c r="A7" s="78" t="s">
        <v>99</v>
      </c>
      <c r="B7" s="79" t="s">
        <v>83</v>
      </c>
      <c r="C7" s="101"/>
      <c r="D7" s="66"/>
      <c r="E7" s="66"/>
      <c r="F7" s="5"/>
      <c r="G7" s="5"/>
      <c r="H7" s="6"/>
      <c r="I7" s="64"/>
    </row>
    <row r="8" spans="1:14" s="28" customFormat="1" ht="21.75" customHeight="1" x14ac:dyDescent="0.25">
      <c r="A8" s="10" t="s">
        <v>7</v>
      </c>
      <c r="B8" s="11" t="s">
        <v>67</v>
      </c>
      <c r="C8" s="67"/>
      <c r="D8" s="5"/>
      <c r="E8" s="5"/>
      <c r="F8" s="5"/>
      <c r="G8" s="5"/>
      <c r="H8" s="6"/>
      <c r="I8" s="7"/>
    </row>
    <row r="9" spans="1:14" s="28" customFormat="1" ht="48.75" customHeight="1" x14ac:dyDescent="0.25">
      <c r="A9" s="13">
        <v>1</v>
      </c>
      <c r="B9" s="38" t="s">
        <v>57</v>
      </c>
      <c r="C9" s="12" t="s">
        <v>5</v>
      </c>
      <c r="D9" s="2">
        <v>70</v>
      </c>
      <c r="E9" s="2">
        <v>70</v>
      </c>
      <c r="F9" s="5"/>
      <c r="G9" s="5"/>
      <c r="H9" s="6"/>
      <c r="I9" s="7"/>
    </row>
    <row r="10" spans="1:14" s="28" customFormat="1" ht="23.25" customHeight="1" x14ac:dyDescent="0.25">
      <c r="A10" s="13">
        <v>2</v>
      </c>
      <c r="B10" s="39" t="s">
        <v>63</v>
      </c>
      <c r="C10" s="74" t="s">
        <v>26</v>
      </c>
      <c r="D10" s="5">
        <v>8763</v>
      </c>
      <c r="E10" s="5">
        <v>8763</v>
      </c>
      <c r="F10" s="5"/>
      <c r="G10" s="5"/>
      <c r="H10" s="6"/>
      <c r="I10" s="7"/>
    </row>
    <row r="11" spans="1:14" s="16" customFormat="1" ht="23.25" customHeight="1" x14ac:dyDescent="0.25">
      <c r="A11" s="13">
        <v>3</v>
      </c>
      <c r="B11" s="14" t="s">
        <v>65</v>
      </c>
      <c r="C11" s="12" t="s">
        <v>8</v>
      </c>
      <c r="D11" s="5">
        <v>650</v>
      </c>
      <c r="E11" s="5">
        <v>650</v>
      </c>
      <c r="F11" s="94">
        <v>650</v>
      </c>
      <c r="G11" s="94">
        <f>F11/D11*100</f>
        <v>100</v>
      </c>
      <c r="H11" s="5">
        <f>F11/E11*100</f>
        <v>100</v>
      </c>
      <c r="I11" s="7"/>
    </row>
    <row r="12" spans="1:14" s="16" customFormat="1" ht="23.25" customHeight="1" x14ac:dyDescent="0.25">
      <c r="A12" s="40" t="s">
        <v>16</v>
      </c>
      <c r="B12" s="39" t="s">
        <v>58</v>
      </c>
      <c r="C12" s="74" t="s">
        <v>26</v>
      </c>
      <c r="D12" s="5">
        <v>3546</v>
      </c>
      <c r="E12" s="5">
        <v>3546</v>
      </c>
      <c r="F12" s="94"/>
      <c r="G12" s="94"/>
      <c r="H12" s="6"/>
      <c r="I12" s="7"/>
    </row>
    <row r="13" spans="1:14" s="16" customFormat="1" ht="23.25" customHeight="1" x14ac:dyDescent="0.25">
      <c r="A13" s="13">
        <v>4</v>
      </c>
      <c r="B13" s="14" t="s">
        <v>64</v>
      </c>
      <c r="C13" s="12" t="s">
        <v>8</v>
      </c>
      <c r="D13" s="5">
        <v>1110</v>
      </c>
      <c r="E13" s="5">
        <v>1110</v>
      </c>
      <c r="F13" s="94">
        <v>1110</v>
      </c>
      <c r="G13" s="94">
        <f t="shared" ref="G13:G74" si="0">F13/D13*100</f>
        <v>100</v>
      </c>
      <c r="H13" s="6">
        <f>F13/E13*100</f>
        <v>100</v>
      </c>
      <c r="I13" s="7"/>
    </row>
    <row r="14" spans="1:14" s="16" customFormat="1" ht="23.25" customHeight="1" x14ac:dyDescent="0.25">
      <c r="A14" s="40" t="s">
        <v>16</v>
      </c>
      <c r="B14" s="39" t="s">
        <v>58</v>
      </c>
      <c r="C14" s="74" t="s">
        <v>26</v>
      </c>
      <c r="D14" s="5">
        <v>5217</v>
      </c>
      <c r="E14" s="5">
        <v>5217</v>
      </c>
      <c r="F14" s="94"/>
      <c r="G14" s="94"/>
      <c r="H14" s="6"/>
      <c r="I14" s="7"/>
    </row>
    <row r="15" spans="1:14" s="16" customFormat="1" ht="23.25" customHeight="1" x14ac:dyDescent="0.25">
      <c r="A15" s="13">
        <v>5</v>
      </c>
      <c r="B15" s="14" t="s">
        <v>9</v>
      </c>
      <c r="C15" s="12" t="s">
        <v>8</v>
      </c>
      <c r="D15" s="80"/>
      <c r="E15" s="5">
        <v>132</v>
      </c>
      <c r="F15" s="94">
        <v>100</v>
      </c>
      <c r="G15" s="94"/>
      <c r="H15" s="6">
        <f t="shared" ref="H15:H22" si="1">F15/E15*100</f>
        <v>75.757575757575751</v>
      </c>
      <c r="I15" s="7"/>
    </row>
    <row r="16" spans="1:14" s="17" customFormat="1" ht="23.25" customHeight="1" x14ac:dyDescent="0.25">
      <c r="A16" s="13"/>
      <c r="B16" s="14" t="s">
        <v>66</v>
      </c>
      <c r="C16" s="12" t="s">
        <v>8</v>
      </c>
      <c r="D16" s="80"/>
      <c r="E16" s="5">
        <v>25</v>
      </c>
      <c r="F16" s="94">
        <v>19</v>
      </c>
      <c r="G16" s="94"/>
      <c r="H16" s="6">
        <f t="shared" si="1"/>
        <v>76</v>
      </c>
      <c r="I16" s="7"/>
    </row>
    <row r="17" spans="1:11" s="16" customFormat="1" ht="23.25" customHeight="1" x14ac:dyDescent="0.25">
      <c r="A17" s="13">
        <v>6</v>
      </c>
      <c r="B17" s="14" t="s">
        <v>10</v>
      </c>
      <c r="C17" s="12" t="s">
        <v>8</v>
      </c>
      <c r="D17" s="80"/>
      <c r="E17" s="5">
        <v>28</v>
      </c>
      <c r="F17" s="94">
        <v>28</v>
      </c>
      <c r="G17" s="94"/>
      <c r="H17" s="6">
        <f t="shared" si="1"/>
        <v>100</v>
      </c>
      <c r="I17" s="7"/>
    </row>
    <row r="18" spans="1:11" s="16" customFormat="1" ht="23.25" customHeight="1" x14ac:dyDescent="0.25">
      <c r="A18" s="13">
        <v>7</v>
      </c>
      <c r="B18" s="14" t="s">
        <v>11</v>
      </c>
      <c r="C18" s="12" t="s">
        <v>8</v>
      </c>
      <c r="D18" s="5">
        <v>120</v>
      </c>
      <c r="E18" s="2">
        <v>120</v>
      </c>
      <c r="F18" s="94">
        <v>65</v>
      </c>
      <c r="G18" s="94">
        <f t="shared" si="0"/>
        <v>54.166666666666664</v>
      </c>
      <c r="H18" s="6">
        <f t="shared" si="1"/>
        <v>54.166666666666664</v>
      </c>
      <c r="I18" s="7"/>
    </row>
    <row r="19" spans="1:11" s="28" customFormat="1" ht="23.25" customHeight="1" x14ac:dyDescent="0.25">
      <c r="A19" s="10">
        <v>8</v>
      </c>
      <c r="B19" s="11" t="s">
        <v>71</v>
      </c>
      <c r="C19" s="67" t="s">
        <v>8</v>
      </c>
      <c r="D19" s="37"/>
      <c r="E19" s="96">
        <f>E20+E21+E22</f>
        <v>580</v>
      </c>
      <c r="F19" s="94">
        <v>581</v>
      </c>
      <c r="G19" s="94"/>
      <c r="H19" s="93">
        <f t="shared" si="1"/>
        <v>100.17241379310344</v>
      </c>
      <c r="I19" s="64"/>
    </row>
    <row r="20" spans="1:11" s="17" customFormat="1" ht="23.25" customHeight="1" x14ac:dyDescent="0.25">
      <c r="A20" s="13" t="s">
        <v>12</v>
      </c>
      <c r="B20" s="41" t="s">
        <v>13</v>
      </c>
      <c r="C20" s="102" t="s">
        <v>8</v>
      </c>
      <c r="D20" s="42"/>
      <c r="E20" s="81">
        <v>326</v>
      </c>
      <c r="F20" s="94">
        <v>326</v>
      </c>
      <c r="G20" s="94"/>
      <c r="H20" s="6">
        <f t="shared" si="1"/>
        <v>100</v>
      </c>
      <c r="I20" s="7"/>
    </row>
    <row r="21" spans="1:11" s="17" customFormat="1" ht="23.25" customHeight="1" x14ac:dyDescent="0.25">
      <c r="A21" s="13" t="s">
        <v>12</v>
      </c>
      <c r="B21" s="41" t="s">
        <v>14</v>
      </c>
      <c r="C21" s="102" t="s">
        <v>8</v>
      </c>
      <c r="D21" s="42"/>
      <c r="E21" s="81">
        <v>239</v>
      </c>
      <c r="F21" s="94">
        <v>239</v>
      </c>
      <c r="G21" s="94"/>
      <c r="H21" s="6">
        <f t="shared" si="1"/>
        <v>100</v>
      </c>
      <c r="I21" s="7"/>
    </row>
    <row r="22" spans="1:11" s="17" customFormat="1" ht="23.25" customHeight="1" x14ac:dyDescent="0.25">
      <c r="A22" s="13" t="s">
        <v>4</v>
      </c>
      <c r="B22" s="41" t="s">
        <v>15</v>
      </c>
      <c r="C22" s="102" t="s">
        <v>8</v>
      </c>
      <c r="D22" s="42"/>
      <c r="E22" s="81">
        <v>15</v>
      </c>
      <c r="F22" s="94">
        <v>16</v>
      </c>
      <c r="G22" s="94"/>
      <c r="H22" s="6">
        <f t="shared" si="1"/>
        <v>106.66666666666667</v>
      </c>
      <c r="I22" s="7"/>
    </row>
    <row r="23" spans="1:11" s="16" customFormat="1" ht="26.25" customHeight="1" x14ac:dyDescent="0.25">
      <c r="A23" s="10" t="s">
        <v>17</v>
      </c>
      <c r="B23" s="11" t="s">
        <v>68</v>
      </c>
      <c r="C23" s="67"/>
      <c r="D23" s="5"/>
      <c r="E23" s="2"/>
      <c r="F23" s="94"/>
      <c r="G23" s="94"/>
      <c r="H23" s="6"/>
      <c r="I23" s="7"/>
    </row>
    <row r="24" spans="1:11" s="28" customFormat="1" ht="39" customHeight="1" x14ac:dyDescent="0.25">
      <c r="A24" s="10">
        <v>1</v>
      </c>
      <c r="B24" s="11" t="s">
        <v>75</v>
      </c>
      <c r="C24" s="67" t="s">
        <v>23</v>
      </c>
      <c r="D24" s="43">
        <v>15200</v>
      </c>
      <c r="E24" s="43">
        <f>E25+E26+E27+E28</f>
        <v>15200</v>
      </c>
      <c r="F24" s="94">
        <v>12217</v>
      </c>
      <c r="G24" s="94">
        <f t="shared" si="0"/>
        <v>80.375</v>
      </c>
      <c r="H24" s="93">
        <f t="shared" ref="H24:H31" si="2">F24/E24*100</f>
        <v>80.375</v>
      </c>
      <c r="I24" s="64"/>
    </row>
    <row r="25" spans="1:11" s="16" customFormat="1" ht="21.75" customHeight="1" x14ac:dyDescent="0.25">
      <c r="A25" s="44" t="s">
        <v>12</v>
      </c>
      <c r="B25" s="45" t="s">
        <v>51</v>
      </c>
      <c r="C25" s="103" t="s">
        <v>23</v>
      </c>
      <c r="D25" s="46"/>
      <c r="E25" s="42">
        <v>3938</v>
      </c>
      <c r="F25" s="94">
        <v>3024</v>
      </c>
      <c r="G25" s="94"/>
      <c r="H25" s="6">
        <f t="shared" si="2"/>
        <v>76.790248857287963</v>
      </c>
      <c r="I25" s="7"/>
    </row>
    <row r="26" spans="1:11" s="16" customFormat="1" ht="21.75" customHeight="1" x14ac:dyDescent="0.25">
      <c r="A26" s="44" t="s">
        <v>4</v>
      </c>
      <c r="B26" s="45" t="s">
        <v>52</v>
      </c>
      <c r="C26" s="103" t="s">
        <v>23</v>
      </c>
      <c r="D26" s="46"/>
      <c r="E26" s="42">
        <v>1200</v>
      </c>
      <c r="F26" s="94">
        <v>941</v>
      </c>
      <c r="G26" s="94"/>
      <c r="H26" s="6">
        <f t="shared" si="2"/>
        <v>78.416666666666671</v>
      </c>
      <c r="I26" s="7"/>
    </row>
    <row r="27" spans="1:11" s="16" customFormat="1" ht="21.75" customHeight="1" x14ac:dyDescent="0.25">
      <c r="A27" s="44" t="s">
        <v>4</v>
      </c>
      <c r="B27" s="45" t="s">
        <v>53</v>
      </c>
      <c r="C27" s="103" t="s">
        <v>23</v>
      </c>
      <c r="D27" s="46"/>
      <c r="E27" s="42">
        <v>162</v>
      </c>
      <c r="F27" s="94">
        <v>155</v>
      </c>
      <c r="G27" s="94"/>
      <c r="H27" s="6">
        <f t="shared" si="2"/>
        <v>95.679012345679013</v>
      </c>
      <c r="I27" s="7"/>
    </row>
    <row r="28" spans="1:11" s="16" customFormat="1" ht="21.75" customHeight="1" x14ac:dyDescent="0.25">
      <c r="A28" s="44" t="s">
        <v>12</v>
      </c>
      <c r="B28" s="45" t="s">
        <v>54</v>
      </c>
      <c r="C28" s="103" t="s">
        <v>23</v>
      </c>
      <c r="D28" s="46"/>
      <c r="E28" s="42">
        <v>9900</v>
      </c>
      <c r="F28" s="94">
        <v>8097</v>
      </c>
      <c r="G28" s="94"/>
      <c r="H28" s="6">
        <f t="shared" si="2"/>
        <v>81.787878787878782</v>
      </c>
      <c r="I28" s="7"/>
      <c r="J28" s="16">
        <v>85</v>
      </c>
    </row>
    <row r="29" spans="1:11" s="28" customFormat="1" ht="25.5" customHeight="1" x14ac:dyDescent="0.25">
      <c r="A29" s="47">
        <v>2</v>
      </c>
      <c r="B29" s="11" t="s">
        <v>24</v>
      </c>
      <c r="C29" s="67" t="s">
        <v>76</v>
      </c>
      <c r="D29" s="48">
        <v>86000</v>
      </c>
      <c r="E29" s="48">
        <v>86000</v>
      </c>
      <c r="F29" s="94">
        <v>60743</v>
      </c>
      <c r="G29" s="94">
        <f t="shared" si="0"/>
        <v>70.631395348837216</v>
      </c>
      <c r="H29" s="93">
        <f t="shared" si="2"/>
        <v>70.631395348837216</v>
      </c>
      <c r="I29" s="64"/>
      <c r="J29" s="28">
        <v>998</v>
      </c>
    </row>
    <row r="30" spans="1:11" s="16" customFormat="1" ht="21.75" customHeight="1" x14ac:dyDescent="0.25">
      <c r="A30" s="47">
        <v>3</v>
      </c>
      <c r="B30" s="49" t="s">
        <v>49</v>
      </c>
      <c r="C30" s="101" t="s">
        <v>23</v>
      </c>
      <c r="D30" s="50"/>
      <c r="E30" s="37">
        <v>638</v>
      </c>
      <c r="F30" s="94">
        <v>581</v>
      </c>
      <c r="G30" s="94"/>
      <c r="H30" s="93">
        <f t="shared" si="2"/>
        <v>91.065830721003138</v>
      </c>
      <c r="I30" s="7"/>
      <c r="J30" s="16">
        <v>4</v>
      </c>
    </row>
    <row r="31" spans="1:11" s="16" customFormat="1" ht="21.75" customHeight="1" x14ac:dyDescent="0.25">
      <c r="A31" s="10">
        <v>4</v>
      </c>
      <c r="B31" s="11" t="s">
        <v>25</v>
      </c>
      <c r="C31" s="67" t="s">
        <v>26</v>
      </c>
      <c r="D31" s="37">
        <v>1070</v>
      </c>
      <c r="E31" s="37">
        <v>1070</v>
      </c>
      <c r="F31" s="94">
        <v>593.1</v>
      </c>
      <c r="G31" s="94">
        <f t="shared" si="0"/>
        <v>55.429906542056074</v>
      </c>
      <c r="H31" s="93">
        <f t="shared" si="2"/>
        <v>55.429906542056074</v>
      </c>
      <c r="I31" s="7"/>
      <c r="J31" s="16">
        <v>20.5</v>
      </c>
      <c r="K31" s="75">
        <f>E31/52</f>
        <v>20.576923076923077</v>
      </c>
    </row>
    <row r="32" spans="1:11" s="16" customFormat="1" ht="21.75" customHeight="1" x14ac:dyDescent="0.25">
      <c r="A32" s="10" t="s">
        <v>22</v>
      </c>
      <c r="B32" s="11" t="s">
        <v>28</v>
      </c>
      <c r="C32" s="67"/>
      <c r="D32" s="5"/>
      <c r="E32" s="2"/>
      <c r="F32" s="94"/>
      <c r="G32" s="94"/>
      <c r="H32" s="6"/>
      <c r="I32" s="7"/>
    </row>
    <row r="33" spans="1:15" s="16" customFormat="1" ht="33" customHeight="1" x14ac:dyDescent="0.25">
      <c r="A33" s="15">
        <v>1</v>
      </c>
      <c r="B33" s="14" t="s">
        <v>29</v>
      </c>
      <c r="C33" s="12" t="s">
        <v>8</v>
      </c>
      <c r="D33" s="5">
        <v>0.7</v>
      </c>
      <c r="E33" s="5">
        <v>0.7</v>
      </c>
      <c r="F33" s="94">
        <v>0.7</v>
      </c>
      <c r="G33" s="94">
        <f t="shared" si="0"/>
        <v>100</v>
      </c>
      <c r="H33" s="6">
        <f>F33/E33*100</f>
        <v>100</v>
      </c>
      <c r="I33" s="7"/>
    </row>
    <row r="34" spans="1:15" s="16" customFormat="1" ht="35.25" customHeight="1" x14ac:dyDescent="0.25">
      <c r="A34" s="13">
        <v>2</v>
      </c>
      <c r="B34" s="14" t="s">
        <v>30</v>
      </c>
      <c r="C34" s="12" t="s">
        <v>26</v>
      </c>
      <c r="D34" s="5">
        <v>2</v>
      </c>
      <c r="E34" s="5">
        <v>2</v>
      </c>
      <c r="F34" s="94">
        <v>0.31</v>
      </c>
      <c r="G34" s="94">
        <f t="shared" si="0"/>
        <v>15.5</v>
      </c>
      <c r="H34" s="6">
        <f>F34/E34*100</f>
        <v>15.5</v>
      </c>
      <c r="I34" s="7"/>
    </row>
    <row r="35" spans="1:15" s="28" customFormat="1" ht="26.25" customHeight="1" x14ac:dyDescent="0.25">
      <c r="A35" s="10" t="s">
        <v>27</v>
      </c>
      <c r="B35" s="11" t="s">
        <v>18</v>
      </c>
      <c r="C35" s="67"/>
      <c r="D35" s="5"/>
      <c r="E35" s="5"/>
      <c r="F35" s="94"/>
      <c r="G35" s="94"/>
      <c r="H35" s="6"/>
      <c r="I35" s="7"/>
    </row>
    <row r="36" spans="1:15" s="16" customFormat="1" ht="71.25" customHeight="1" x14ac:dyDescent="0.25">
      <c r="A36" s="13">
        <v>1</v>
      </c>
      <c r="B36" s="14" t="s">
        <v>80</v>
      </c>
      <c r="C36" s="12" t="s">
        <v>8</v>
      </c>
      <c r="D36" s="5">
        <v>56</v>
      </c>
      <c r="E36" s="5">
        <v>56</v>
      </c>
      <c r="F36" s="94">
        <v>10.5</v>
      </c>
      <c r="G36" s="94">
        <f t="shared" si="0"/>
        <v>18.75</v>
      </c>
      <c r="H36" s="6">
        <f t="shared" ref="H36:H41" si="3">F36/E36*100</f>
        <v>18.75</v>
      </c>
      <c r="I36" s="7"/>
    </row>
    <row r="37" spans="1:15" s="4" customFormat="1" ht="38.25" customHeight="1" x14ac:dyDescent="0.25">
      <c r="A37" s="15" t="s">
        <v>19</v>
      </c>
      <c r="B37" s="51" t="s">
        <v>20</v>
      </c>
      <c r="C37" s="1" t="s">
        <v>8</v>
      </c>
      <c r="D37" s="6"/>
      <c r="E37" s="6">
        <v>2469.64</v>
      </c>
      <c r="F37" s="94">
        <v>2469.64</v>
      </c>
      <c r="G37" s="94"/>
      <c r="H37" s="6">
        <f t="shared" si="3"/>
        <v>100</v>
      </c>
      <c r="I37" s="1"/>
    </row>
    <row r="38" spans="1:15" s="16" customFormat="1" ht="35.25" customHeight="1" x14ac:dyDescent="0.25">
      <c r="A38" s="13">
        <v>3</v>
      </c>
      <c r="B38" s="39" t="s">
        <v>79</v>
      </c>
      <c r="C38" s="12" t="s">
        <v>8</v>
      </c>
      <c r="D38" s="50"/>
      <c r="E38" s="5">
        <f>E39+E40</f>
        <v>15.4</v>
      </c>
      <c r="F38" s="94">
        <v>15.4</v>
      </c>
      <c r="G38" s="94"/>
      <c r="H38" s="6">
        <f t="shared" si="3"/>
        <v>100</v>
      </c>
      <c r="I38" s="7"/>
    </row>
    <row r="39" spans="1:15" s="17" customFormat="1" ht="30.75" customHeight="1" x14ac:dyDescent="0.25">
      <c r="A39" s="13" t="s">
        <v>16</v>
      </c>
      <c r="B39" s="41" t="s">
        <v>90</v>
      </c>
      <c r="C39" s="102" t="s">
        <v>8</v>
      </c>
      <c r="D39" s="5"/>
      <c r="E39" s="2">
        <v>10</v>
      </c>
      <c r="F39" s="94">
        <v>10</v>
      </c>
      <c r="G39" s="94"/>
      <c r="H39" s="6">
        <f t="shared" si="3"/>
        <v>100</v>
      </c>
      <c r="I39" s="7"/>
    </row>
    <row r="40" spans="1:15" s="17" customFormat="1" ht="23.25" customHeight="1" x14ac:dyDescent="0.25">
      <c r="A40" s="15" t="s">
        <v>16</v>
      </c>
      <c r="B40" s="41" t="s">
        <v>89</v>
      </c>
      <c r="C40" s="102" t="s">
        <v>8</v>
      </c>
      <c r="D40" s="52"/>
      <c r="E40" s="5">
        <v>5.4</v>
      </c>
      <c r="F40" s="94">
        <v>5.4</v>
      </c>
      <c r="G40" s="94"/>
      <c r="H40" s="6">
        <f t="shared" si="3"/>
        <v>100</v>
      </c>
      <c r="I40" s="7"/>
    </row>
    <row r="41" spans="1:15" s="16" customFormat="1" ht="23.25" customHeight="1" x14ac:dyDescent="0.25">
      <c r="A41" s="13">
        <v>4</v>
      </c>
      <c r="B41" s="14" t="s">
        <v>21</v>
      </c>
      <c r="C41" s="12" t="s">
        <v>3</v>
      </c>
      <c r="D41" s="2">
        <v>40.299999999999997</v>
      </c>
      <c r="E41" s="2">
        <v>40.299999999999997</v>
      </c>
      <c r="F41" s="94">
        <v>38.880000000000003</v>
      </c>
      <c r="G41" s="94">
        <f t="shared" si="0"/>
        <v>96.476426799007456</v>
      </c>
      <c r="H41" s="6">
        <f t="shared" si="3"/>
        <v>96.476426799007456</v>
      </c>
      <c r="I41" s="7"/>
    </row>
    <row r="42" spans="1:15" s="18" customFormat="1" ht="24.75" customHeight="1" x14ac:dyDescent="0.25">
      <c r="A42" s="10" t="s">
        <v>6</v>
      </c>
      <c r="B42" s="55" t="s">
        <v>106</v>
      </c>
      <c r="C42" s="64"/>
      <c r="D42" s="5"/>
      <c r="E42" s="2"/>
      <c r="F42" s="94"/>
      <c r="G42" s="94"/>
      <c r="H42" s="6"/>
      <c r="I42" s="7"/>
    </row>
    <row r="43" spans="1:15" s="18" customFormat="1" ht="29.25" customHeight="1" x14ac:dyDescent="0.25">
      <c r="A43" s="10" t="s">
        <v>7</v>
      </c>
      <c r="B43" s="55" t="s">
        <v>72</v>
      </c>
      <c r="C43" s="64"/>
      <c r="D43" s="5"/>
      <c r="E43" s="2"/>
      <c r="F43" s="94"/>
      <c r="G43" s="94"/>
      <c r="H43" s="6"/>
      <c r="I43" s="7"/>
      <c r="L43" s="19"/>
      <c r="M43" s="19"/>
      <c r="N43" s="19"/>
      <c r="O43" s="18" t="s">
        <v>95</v>
      </c>
    </row>
    <row r="44" spans="1:15" s="18" customFormat="1" ht="21.75" customHeight="1" x14ac:dyDescent="0.25">
      <c r="A44" s="13">
        <v>1</v>
      </c>
      <c r="B44" s="56" t="s">
        <v>73</v>
      </c>
      <c r="C44" s="7" t="s">
        <v>34</v>
      </c>
      <c r="D44" s="5"/>
      <c r="E44" s="5">
        <v>30</v>
      </c>
      <c r="F44" s="94">
        <v>33</v>
      </c>
      <c r="G44" s="94"/>
      <c r="H44" s="6">
        <f>F44/E44*100</f>
        <v>110.00000000000001</v>
      </c>
      <c r="I44" s="7"/>
      <c r="L44" s="19"/>
      <c r="M44" s="19"/>
      <c r="N44" s="19" t="s">
        <v>97</v>
      </c>
    </row>
    <row r="45" spans="1:15" s="18" customFormat="1" ht="21.75" customHeight="1" x14ac:dyDescent="0.25">
      <c r="A45" s="13">
        <v>2</v>
      </c>
      <c r="B45" s="56" t="s">
        <v>35</v>
      </c>
      <c r="C45" s="7" t="s">
        <v>34</v>
      </c>
      <c r="D45" s="57"/>
      <c r="E45" s="5">
        <v>20</v>
      </c>
      <c r="F45" s="94">
        <v>29</v>
      </c>
      <c r="G45" s="94"/>
      <c r="H45" s="6">
        <f>F45/E45*100</f>
        <v>145</v>
      </c>
      <c r="I45" s="7"/>
      <c r="L45" s="19"/>
      <c r="M45" s="19"/>
      <c r="N45" s="19" t="s">
        <v>96</v>
      </c>
      <c r="O45" s="18">
        <v>17</v>
      </c>
    </row>
    <row r="46" spans="1:15" s="18" customFormat="1" ht="50.25" customHeight="1" x14ac:dyDescent="0.25">
      <c r="A46" s="10" t="s">
        <v>17</v>
      </c>
      <c r="B46" s="104" t="s">
        <v>107</v>
      </c>
      <c r="C46" s="105"/>
      <c r="D46" s="5"/>
      <c r="E46" s="2"/>
      <c r="F46" s="94"/>
      <c r="G46" s="94"/>
      <c r="H46" s="6"/>
      <c r="I46" s="7"/>
      <c r="L46" s="19"/>
      <c r="M46" s="19"/>
      <c r="N46" s="19"/>
      <c r="O46" s="19"/>
    </row>
    <row r="47" spans="1:15" s="19" customFormat="1" ht="93.75" customHeight="1" x14ac:dyDescent="0.25">
      <c r="A47" s="10">
        <v>1</v>
      </c>
      <c r="B47" s="106" t="s">
        <v>70</v>
      </c>
      <c r="C47" s="107" t="s">
        <v>36</v>
      </c>
      <c r="D47" s="5"/>
      <c r="E47" s="2"/>
      <c r="F47" s="94"/>
      <c r="G47" s="94"/>
      <c r="H47" s="6"/>
      <c r="I47" s="7"/>
    </row>
    <row r="48" spans="1:15" s="19" customFormat="1" ht="21" customHeight="1" x14ac:dyDescent="0.25">
      <c r="A48" s="15" t="s">
        <v>12</v>
      </c>
      <c r="B48" s="58" t="s">
        <v>37</v>
      </c>
      <c r="C48" s="107" t="s">
        <v>36</v>
      </c>
      <c r="D48" s="5"/>
      <c r="E48" s="2">
        <v>50</v>
      </c>
      <c r="F48" s="94">
        <v>30</v>
      </c>
      <c r="G48" s="94"/>
      <c r="H48" s="6">
        <f>F48/E48*100</f>
        <v>60</v>
      </c>
      <c r="I48" s="7"/>
    </row>
    <row r="49" spans="1:12" s="19" customFormat="1" ht="21" customHeight="1" x14ac:dyDescent="0.25">
      <c r="A49" s="15" t="s">
        <v>12</v>
      </c>
      <c r="B49" s="58" t="s">
        <v>38</v>
      </c>
      <c r="C49" s="107" t="s">
        <v>36</v>
      </c>
      <c r="D49" s="5"/>
      <c r="E49" s="2">
        <v>1</v>
      </c>
      <c r="F49" s="94">
        <v>1</v>
      </c>
      <c r="G49" s="94"/>
      <c r="H49" s="6">
        <f>F49/E49*100</f>
        <v>100</v>
      </c>
      <c r="I49" s="7"/>
    </row>
    <row r="50" spans="1:12" s="19" customFormat="1" ht="127.5" customHeight="1" x14ac:dyDescent="0.25">
      <c r="A50" s="10">
        <v>2</v>
      </c>
      <c r="B50" s="106" t="s">
        <v>39</v>
      </c>
      <c r="C50" s="107" t="s">
        <v>36</v>
      </c>
      <c r="D50" s="5"/>
      <c r="E50" s="2"/>
      <c r="F50" s="94">
        <v>0</v>
      </c>
      <c r="G50" s="94"/>
      <c r="H50" s="6"/>
      <c r="I50" s="7"/>
    </row>
    <row r="51" spans="1:12" s="19" customFormat="1" ht="21" customHeight="1" x14ac:dyDescent="0.25">
      <c r="A51" s="15" t="s">
        <v>16</v>
      </c>
      <c r="B51" s="58" t="s">
        <v>40</v>
      </c>
      <c r="C51" s="107" t="s">
        <v>36</v>
      </c>
      <c r="D51" s="5"/>
      <c r="E51" s="2"/>
      <c r="F51" s="94">
        <v>0</v>
      </c>
      <c r="G51" s="94"/>
      <c r="H51" s="6"/>
      <c r="I51" s="7"/>
    </row>
    <row r="52" spans="1:12" s="19" customFormat="1" ht="33.75" customHeight="1" x14ac:dyDescent="0.25">
      <c r="A52" s="15" t="s">
        <v>16</v>
      </c>
      <c r="B52" s="58" t="s">
        <v>41</v>
      </c>
      <c r="C52" s="107" t="s">
        <v>36</v>
      </c>
      <c r="D52" s="50"/>
      <c r="E52" s="5">
        <v>10</v>
      </c>
      <c r="F52" s="94">
        <v>13</v>
      </c>
      <c r="G52" s="94"/>
      <c r="H52" s="6">
        <f>F52/E52*100</f>
        <v>130</v>
      </c>
      <c r="I52" s="7"/>
    </row>
    <row r="53" spans="1:12" s="19" customFormat="1" ht="33.75" customHeight="1" x14ac:dyDescent="0.25">
      <c r="A53" s="10" t="s">
        <v>22</v>
      </c>
      <c r="B53" s="62" t="s">
        <v>85</v>
      </c>
      <c r="C53" s="23"/>
      <c r="D53" s="37"/>
      <c r="E53" s="70"/>
      <c r="F53" s="94">
        <v>0</v>
      </c>
      <c r="G53" s="94"/>
      <c r="H53" s="6"/>
      <c r="I53" s="7"/>
    </row>
    <row r="54" spans="1:12" s="19" customFormat="1" ht="33.75" customHeight="1" x14ac:dyDescent="0.25">
      <c r="A54" s="71">
        <v>1</v>
      </c>
      <c r="B54" s="77" t="s">
        <v>86</v>
      </c>
      <c r="C54" s="74" t="s">
        <v>3</v>
      </c>
      <c r="D54" s="5"/>
      <c r="E54" s="2">
        <v>80</v>
      </c>
      <c r="F54" s="94">
        <v>80</v>
      </c>
      <c r="G54" s="94"/>
      <c r="H54" s="6">
        <f t="shared" ref="H54:H61" si="4">F54/E54*100</f>
        <v>100</v>
      </c>
      <c r="I54" s="7"/>
    </row>
    <row r="55" spans="1:12" s="19" customFormat="1" ht="33.75" customHeight="1" x14ac:dyDescent="0.25">
      <c r="A55" s="71">
        <v>2</v>
      </c>
      <c r="B55" s="77" t="s">
        <v>87</v>
      </c>
      <c r="C55" s="74" t="s">
        <v>3</v>
      </c>
      <c r="D55" s="5"/>
      <c r="E55" s="2">
        <v>100</v>
      </c>
      <c r="F55" s="94">
        <v>100</v>
      </c>
      <c r="G55" s="94"/>
      <c r="H55" s="6">
        <f t="shared" si="4"/>
        <v>100</v>
      </c>
      <c r="I55" s="7"/>
      <c r="L55" s="19">
        <v>100</v>
      </c>
    </row>
    <row r="56" spans="1:12" s="19" customFormat="1" ht="33.75" customHeight="1" x14ac:dyDescent="0.25">
      <c r="A56" s="71">
        <v>3</v>
      </c>
      <c r="B56" s="14" t="s">
        <v>32</v>
      </c>
      <c r="C56" s="12" t="s">
        <v>3</v>
      </c>
      <c r="D56" s="50"/>
      <c r="E56" s="5">
        <v>96</v>
      </c>
      <c r="F56" s="94">
        <v>96</v>
      </c>
      <c r="G56" s="94"/>
      <c r="H56" s="6">
        <f t="shared" si="4"/>
        <v>100</v>
      </c>
      <c r="I56" s="7"/>
      <c r="L56" s="19">
        <v>96</v>
      </c>
    </row>
    <row r="57" spans="1:12" s="19" customFormat="1" ht="40.5" customHeight="1" x14ac:dyDescent="0.25">
      <c r="A57" s="71">
        <v>4</v>
      </c>
      <c r="B57" s="54" t="s">
        <v>56</v>
      </c>
      <c r="C57" s="73" t="s">
        <v>3</v>
      </c>
      <c r="D57" s="5">
        <v>9</v>
      </c>
      <c r="E57" s="5">
        <v>9</v>
      </c>
      <c r="F57" s="94">
        <v>0</v>
      </c>
      <c r="G57" s="94">
        <f t="shared" si="0"/>
        <v>0</v>
      </c>
      <c r="H57" s="6">
        <f t="shared" si="4"/>
        <v>0</v>
      </c>
      <c r="I57" s="7"/>
      <c r="L57" s="19">
        <v>0</v>
      </c>
    </row>
    <row r="58" spans="1:12" s="19" customFormat="1" ht="33.75" customHeight="1" x14ac:dyDescent="0.25">
      <c r="A58" s="71">
        <v>5</v>
      </c>
      <c r="B58" s="54" t="s">
        <v>69</v>
      </c>
      <c r="C58" s="74" t="s">
        <v>3</v>
      </c>
      <c r="D58" s="5">
        <v>82</v>
      </c>
      <c r="E58" s="5">
        <v>82</v>
      </c>
      <c r="F58" s="94">
        <v>81</v>
      </c>
      <c r="G58" s="94">
        <f t="shared" si="0"/>
        <v>98.780487804878049</v>
      </c>
      <c r="H58" s="6">
        <f t="shared" si="4"/>
        <v>98.780487804878049</v>
      </c>
      <c r="I58" s="7"/>
      <c r="L58" s="19">
        <v>81</v>
      </c>
    </row>
    <row r="59" spans="1:12" s="19" customFormat="1" ht="51" customHeight="1" x14ac:dyDescent="0.25">
      <c r="A59" s="71">
        <v>6</v>
      </c>
      <c r="B59" s="54" t="s">
        <v>50</v>
      </c>
      <c r="C59" s="74" t="s">
        <v>3</v>
      </c>
      <c r="D59" s="5">
        <v>65</v>
      </c>
      <c r="E59" s="5">
        <v>65</v>
      </c>
      <c r="F59" s="94">
        <v>64</v>
      </c>
      <c r="G59" s="94">
        <f t="shared" si="0"/>
        <v>98.461538461538467</v>
      </c>
      <c r="H59" s="6">
        <f t="shared" si="4"/>
        <v>98.461538461538467</v>
      </c>
      <c r="I59" s="7"/>
      <c r="L59" s="19">
        <v>64</v>
      </c>
    </row>
    <row r="60" spans="1:12" s="19" customFormat="1" ht="51" customHeight="1" x14ac:dyDescent="0.25">
      <c r="A60" s="71">
        <v>7</v>
      </c>
      <c r="B60" s="77" t="s">
        <v>88</v>
      </c>
      <c r="C60" s="82" t="s">
        <v>3</v>
      </c>
      <c r="D60" s="2"/>
      <c r="E60" s="2">
        <v>60</v>
      </c>
      <c r="F60" s="94">
        <v>60</v>
      </c>
      <c r="G60" s="94"/>
      <c r="H60" s="6">
        <f t="shared" si="4"/>
        <v>100</v>
      </c>
      <c r="I60" s="7"/>
      <c r="L60" s="19">
        <v>60</v>
      </c>
    </row>
    <row r="61" spans="1:12" s="19" customFormat="1" ht="33.75" customHeight="1" x14ac:dyDescent="0.25">
      <c r="A61" s="71">
        <v>8</v>
      </c>
      <c r="B61" s="14" t="s">
        <v>31</v>
      </c>
      <c r="C61" s="12" t="s">
        <v>3</v>
      </c>
      <c r="D61" s="50"/>
      <c r="E61" s="5">
        <v>70</v>
      </c>
      <c r="F61" s="94">
        <v>80</v>
      </c>
      <c r="G61" s="94"/>
      <c r="H61" s="6">
        <f t="shared" si="4"/>
        <v>114.28571428571428</v>
      </c>
      <c r="I61" s="7"/>
      <c r="L61" s="19">
        <v>80</v>
      </c>
    </row>
    <row r="62" spans="1:12" s="29" customFormat="1" ht="24.75" customHeight="1" x14ac:dyDescent="0.25">
      <c r="A62" s="22" t="s">
        <v>33</v>
      </c>
      <c r="B62" s="55" t="s">
        <v>82</v>
      </c>
      <c r="C62" s="64"/>
      <c r="D62" s="5"/>
      <c r="E62" s="5"/>
      <c r="F62" s="94"/>
      <c r="G62" s="94"/>
      <c r="H62" s="6"/>
      <c r="I62" s="7"/>
      <c r="L62" s="29">
        <v>0</v>
      </c>
    </row>
    <row r="63" spans="1:12" s="9" customFormat="1" ht="30" customHeight="1" x14ac:dyDescent="0.25">
      <c r="A63" s="8" t="s">
        <v>4</v>
      </c>
      <c r="B63" s="56" t="s">
        <v>42</v>
      </c>
      <c r="C63" s="7" t="s">
        <v>43</v>
      </c>
      <c r="D63" s="52"/>
      <c r="E63" s="59">
        <v>2239</v>
      </c>
      <c r="F63" s="94"/>
      <c r="G63" s="94"/>
      <c r="H63" s="6"/>
      <c r="I63" s="115" t="s">
        <v>100</v>
      </c>
      <c r="L63" s="9">
        <v>0</v>
      </c>
    </row>
    <row r="64" spans="1:12" s="9" customFormat="1" ht="30" customHeight="1" x14ac:dyDescent="0.25">
      <c r="A64" s="8" t="s">
        <v>4</v>
      </c>
      <c r="B64" s="56" t="s">
        <v>44</v>
      </c>
      <c r="C64" s="7" t="s">
        <v>43</v>
      </c>
      <c r="D64" s="52"/>
      <c r="E64" s="59">
        <v>570</v>
      </c>
      <c r="F64" s="94"/>
      <c r="G64" s="94"/>
      <c r="H64" s="6"/>
      <c r="I64" s="116"/>
      <c r="L64" s="9">
        <v>0</v>
      </c>
    </row>
    <row r="65" spans="1:12" s="9" customFormat="1" ht="30" customHeight="1" x14ac:dyDescent="0.25">
      <c r="A65" s="8" t="s">
        <v>4</v>
      </c>
      <c r="B65" s="56" t="s">
        <v>45</v>
      </c>
      <c r="C65" s="7" t="s">
        <v>3</v>
      </c>
      <c r="D65" s="52"/>
      <c r="E65" s="6">
        <v>25.46</v>
      </c>
      <c r="F65" s="94"/>
      <c r="G65" s="94"/>
      <c r="H65" s="6"/>
      <c r="I65" s="116"/>
      <c r="L65" s="9">
        <v>0</v>
      </c>
    </row>
    <row r="66" spans="1:12" s="9" customFormat="1" ht="30" customHeight="1" x14ac:dyDescent="0.25">
      <c r="A66" s="8" t="s">
        <v>4</v>
      </c>
      <c r="B66" s="56" t="s">
        <v>46</v>
      </c>
      <c r="C66" s="7" t="s">
        <v>43</v>
      </c>
      <c r="D66" s="52"/>
      <c r="E66" s="59">
        <v>160</v>
      </c>
      <c r="F66" s="94"/>
      <c r="G66" s="94"/>
      <c r="H66" s="6"/>
      <c r="I66" s="116"/>
      <c r="L66" s="9">
        <v>0</v>
      </c>
    </row>
    <row r="67" spans="1:12" s="9" customFormat="1" ht="51.75" customHeight="1" x14ac:dyDescent="0.25">
      <c r="A67" s="8" t="s">
        <v>4</v>
      </c>
      <c r="B67" s="60" t="s">
        <v>81</v>
      </c>
      <c r="C67" s="7" t="s">
        <v>3</v>
      </c>
      <c r="D67" s="61">
        <v>7.15</v>
      </c>
      <c r="E67" s="61">
        <v>7.15</v>
      </c>
      <c r="F67" s="94"/>
      <c r="G67" s="94"/>
      <c r="H67" s="6"/>
      <c r="I67" s="116"/>
      <c r="L67" s="9">
        <v>0</v>
      </c>
    </row>
    <row r="68" spans="1:12" s="9" customFormat="1" ht="28.5" customHeight="1" x14ac:dyDescent="0.25">
      <c r="A68" s="8" t="s">
        <v>4</v>
      </c>
      <c r="B68" s="56" t="s">
        <v>47</v>
      </c>
      <c r="C68" s="7" t="s">
        <v>43</v>
      </c>
      <c r="D68" s="52"/>
      <c r="E68" s="59">
        <f>E64-E66</f>
        <v>410</v>
      </c>
      <c r="F68" s="94"/>
      <c r="G68" s="94"/>
      <c r="H68" s="6"/>
      <c r="I68" s="117"/>
      <c r="L68" s="9">
        <v>0</v>
      </c>
    </row>
    <row r="69" spans="1:12" ht="43.5" customHeight="1" x14ac:dyDescent="0.25">
      <c r="A69" s="23" t="s">
        <v>74</v>
      </c>
      <c r="B69" s="62" t="s">
        <v>98</v>
      </c>
      <c r="C69" s="63"/>
      <c r="D69" s="52"/>
      <c r="E69" s="52"/>
      <c r="F69" s="94"/>
      <c r="G69" s="94"/>
      <c r="H69" s="6"/>
      <c r="I69" s="63"/>
      <c r="L69" s="20">
        <v>0</v>
      </c>
    </row>
    <row r="70" spans="1:12" ht="32.25" customHeight="1" x14ac:dyDescent="0.25">
      <c r="A70" s="21">
        <v>1</v>
      </c>
      <c r="B70" s="30" t="s">
        <v>77</v>
      </c>
      <c r="C70" s="21" t="s">
        <v>43</v>
      </c>
      <c r="D70" s="52"/>
      <c r="E70" s="50">
        <v>10</v>
      </c>
      <c r="F70" s="94">
        <v>17</v>
      </c>
      <c r="G70" s="94"/>
      <c r="H70" s="6">
        <f>F70/E70*100</f>
        <v>170</v>
      </c>
      <c r="I70" s="63"/>
      <c r="L70" s="20">
        <v>17</v>
      </c>
    </row>
    <row r="71" spans="1:12" ht="39.75" customHeight="1" x14ac:dyDescent="0.25">
      <c r="A71" s="21">
        <v>2</v>
      </c>
      <c r="B71" s="30" t="s">
        <v>78</v>
      </c>
      <c r="C71" s="21" t="s">
        <v>43</v>
      </c>
      <c r="D71" s="52"/>
      <c r="E71" s="50">
        <v>10</v>
      </c>
      <c r="F71" s="94">
        <v>8</v>
      </c>
      <c r="G71" s="94"/>
      <c r="H71" s="6">
        <f>F71/E71*100</f>
        <v>80</v>
      </c>
      <c r="I71" s="63"/>
      <c r="L71" s="20">
        <v>8</v>
      </c>
    </row>
    <row r="72" spans="1:12" ht="39.75" customHeight="1" x14ac:dyDescent="0.25">
      <c r="A72" s="13">
        <v>3</v>
      </c>
      <c r="B72" s="30" t="s">
        <v>59</v>
      </c>
      <c r="C72" s="108" t="s">
        <v>61</v>
      </c>
      <c r="D72" s="59">
        <v>1</v>
      </c>
      <c r="E72" s="59">
        <v>1</v>
      </c>
      <c r="F72" s="94">
        <v>0</v>
      </c>
      <c r="G72" s="94">
        <f t="shared" si="0"/>
        <v>0</v>
      </c>
      <c r="H72" s="6">
        <f>F72/E72*100</f>
        <v>0</v>
      </c>
      <c r="I72" s="31"/>
      <c r="L72" s="20">
        <v>0</v>
      </c>
    </row>
    <row r="73" spans="1:12" ht="39.75" customHeight="1" x14ac:dyDescent="0.25">
      <c r="A73" s="13">
        <v>4</v>
      </c>
      <c r="B73" s="30" t="s">
        <v>60</v>
      </c>
      <c r="C73" s="108" t="s">
        <v>62</v>
      </c>
      <c r="D73" s="59">
        <v>5</v>
      </c>
      <c r="E73" s="59">
        <v>5</v>
      </c>
      <c r="F73" s="94">
        <v>0</v>
      </c>
      <c r="G73" s="94">
        <f t="shared" si="0"/>
        <v>0</v>
      </c>
      <c r="H73" s="6">
        <f>F73/E73*100</f>
        <v>0</v>
      </c>
      <c r="I73" s="31"/>
      <c r="L73" s="20">
        <v>0</v>
      </c>
    </row>
    <row r="74" spans="1:12" ht="29.25" customHeight="1" x14ac:dyDescent="0.25">
      <c r="A74" s="13">
        <v>5</v>
      </c>
      <c r="B74" s="53" t="s">
        <v>55</v>
      </c>
      <c r="C74" s="12" t="s">
        <v>84</v>
      </c>
      <c r="D74" s="65">
        <v>3</v>
      </c>
      <c r="E74" s="2">
        <v>3</v>
      </c>
      <c r="F74" s="94">
        <v>3</v>
      </c>
      <c r="G74" s="94">
        <f t="shared" si="0"/>
        <v>100</v>
      </c>
      <c r="H74" s="6">
        <f>F74/E74*100</f>
        <v>100</v>
      </c>
      <c r="I74" s="31"/>
      <c r="L74" s="20">
        <v>3</v>
      </c>
    </row>
    <row r="75" spans="1:12" s="29" customFormat="1" ht="27.75" customHeight="1" x14ac:dyDescent="0.25">
      <c r="A75" s="83" t="s">
        <v>101</v>
      </c>
      <c r="B75" s="62" t="s">
        <v>91</v>
      </c>
      <c r="C75" s="88"/>
      <c r="D75" s="84"/>
      <c r="E75" s="85"/>
      <c r="F75" s="94"/>
      <c r="G75" s="94"/>
      <c r="H75" s="6"/>
      <c r="I75" s="86"/>
      <c r="L75" s="29">
        <v>0</v>
      </c>
    </row>
    <row r="76" spans="1:12" ht="36" customHeight="1" x14ac:dyDescent="0.3">
      <c r="A76" s="71">
        <v>1</v>
      </c>
      <c r="B76" s="30" t="s">
        <v>92</v>
      </c>
      <c r="C76" s="21" t="s">
        <v>5</v>
      </c>
      <c r="D76" s="87">
        <v>1095</v>
      </c>
      <c r="E76" s="87">
        <v>1095</v>
      </c>
      <c r="F76" s="94">
        <v>2067</v>
      </c>
      <c r="G76" s="94">
        <f t="shared" ref="G76:G79" si="5">F76/D76*100</f>
        <v>188.76712328767121</v>
      </c>
      <c r="H76" s="6">
        <f t="shared" ref="H76:H81" si="6">F76/E76*100</f>
        <v>188.76712328767121</v>
      </c>
      <c r="I76" s="72"/>
      <c r="J76" s="109">
        <f>2067-F76</f>
        <v>0</v>
      </c>
      <c r="K76" s="109"/>
      <c r="L76" s="20">
        <v>2067</v>
      </c>
    </row>
    <row r="77" spans="1:12" ht="36" customHeight="1" x14ac:dyDescent="0.3">
      <c r="A77" s="71">
        <v>2</v>
      </c>
      <c r="B77" s="30" t="s">
        <v>93</v>
      </c>
      <c r="C77" s="21" t="s">
        <v>5</v>
      </c>
      <c r="D77" s="87">
        <v>166776</v>
      </c>
      <c r="E77" s="87">
        <v>166776</v>
      </c>
      <c r="F77" s="94">
        <v>109415</v>
      </c>
      <c r="G77" s="94">
        <f t="shared" si="5"/>
        <v>65.605962488607474</v>
      </c>
      <c r="H77" s="6">
        <f t="shared" si="6"/>
        <v>65.605962488607474</v>
      </c>
      <c r="I77" s="72"/>
      <c r="J77" s="109">
        <f>109415-F77</f>
        <v>0</v>
      </c>
      <c r="K77" s="109"/>
      <c r="L77" s="20">
        <v>109415</v>
      </c>
    </row>
    <row r="78" spans="1:12" ht="36" customHeight="1" x14ac:dyDescent="0.3">
      <c r="A78" s="71">
        <v>3</v>
      </c>
      <c r="B78" s="76" t="s">
        <v>94</v>
      </c>
      <c r="C78" s="21" t="s">
        <v>5</v>
      </c>
      <c r="D78" s="87">
        <v>166776</v>
      </c>
      <c r="E78" s="87">
        <v>166776</v>
      </c>
      <c r="F78" s="94">
        <v>107327</v>
      </c>
      <c r="G78" s="94">
        <f t="shared" si="5"/>
        <v>64.353983786635965</v>
      </c>
      <c r="H78" s="6">
        <f t="shared" si="6"/>
        <v>64.353983786635965</v>
      </c>
      <c r="I78" s="89"/>
      <c r="J78" s="109">
        <f>107327-F78</f>
        <v>0</v>
      </c>
      <c r="K78" s="109"/>
      <c r="L78" s="113">
        <v>107327</v>
      </c>
    </row>
    <row r="79" spans="1:12" s="29" customFormat="1" ht="35.25" customHeight="1" x14ac:dyDescent="0.25">
      <c r="A79" s="83">
        <v>4</v>
      </c>
      <c r="B79" s="62" t="s">
        <v>102</v>
      </c>
      <c r="C79" s="23" t="s">
        <v>5</v>
      </c>
      <c r="D79" s="84">
        <f>D80+D81+D82</f>
        <v>22113</v>
      </c>
      <c r="E79" s="84">
        <f>E80+E81+E82</f>
        <v>30634</v>
      </c>
      <c r="F79" s="94">
        <v>14503</v>
      </c>
      <c r="G79" s="94">
        <f t="shared" si="5"/>
        <v>65.585854474743371</v>
      </c>
      <c r="H79" s="84">
        <f t="shared" si="6"/>
        <v>47.342821701377552</v>
      </c>
      <c r="I79" s="86"/>
      <c r="L79" s="29">
        <v>14503</v>
      </c>
    </row>
    <row r="80" spans="1:12" ht="1.5" hidden="1" customHeight="1" x14ac:dyDescent="0.25">
      <c r="A80" s="71"/>
      <c r="B80" s="30" t="s">
        <v>103</v>
      </c>
      <c r="C80" s="21" t="s">
        <v>5</v>
      </c>
      <c r="D80" s="87">
        <v>21070</v>
      </c>
      <c r="E80" s="87">
        <v>21070</v>
      </c>
      <c r="F80" s="94" t="e">
        <f>#REF!+#REF!+#REF!+#REF!+#REF!+#REF!</f>
        <v>#REF!</v>
      </c>
      <c r="G80" s="94"/>
      <c r="H80" s="6" t="e">
        <f t="shared" si="6"/>
        <v>#REF!</v>
      </c>
      <c r="I80" s="72"/>
      <c r="J80" s="20">
        <v>14481</v>
      </c>
      <c r="K80" s="113" t="e">
        <f>+J80-F80</f>
        <v>#REF!</v>
      </c>
    </row>
    <row r="81" spans="1:10" ht="1.5" hidden="1" customHeight="1" x14ac:dyDescent="0.25">
      <c r="A81" s="71"/>
      <c r="B81" s="30" t="s">
        <v>104</v>
      </c>
      <c r="C81" s="21" t="s">
        <v>5</v>
      </c>
      <c r="D81" s="87">
        <v>1043</v>
      </c>
      <c r="E81" s="95">
        <v>1043</v>
      </c>
      <c r="F81" s="94" t="e">
        <f>#REF!+#REF!+#REF!+#REF!+#REF!+#REF!</f>
        <v>#REF!</v>
      </c>
      <c r="G81" s="94"/>
      <c r="H81" s="6" t="e">
        <f t="shared" si="6"/>
        <v>#REF!</v>
      </c>
      <c r="I81" s="72"/>
    </row>
    <row r="82" spans="1:10" ht="1.5" hidden="1" customHeight="1" x14ac:dyDescent="0.25">
      <c r="A82" s="71"/>
      <c r="B82" s="30" t="s">
        <v>108</v>
      </c>
      <c r="C82" s="21" t="s">
        <v>5</v>
      </c>
      <c r="D82" s="87"/>
      <c r="E82" s="87">
        <v>8521</v>
      </c>
      <c r="F82" s="94" t="e">
        <f>#REF!+#REF!+#REF!+#REF!+#REF!+#REF!</f>
        <v>#REF!</v>
      </c>
      <c r="G82" s="94"/>
      <c r="H82" s="95"/>
      <c r="I82" s="72"/>
      <c r="J82" s="20">
        <f>4000-570-780</f>
        <v>2650</v>
      </c>
    </row>
  </sheetData>
  <mergeCells count="11">
    <mergeCell ref="I63:I68"/>
    <mergeCell ref="F5:F6"/>
    <mergeCell ref="D5:E5"/>
    <mergeCell ref="G5:H5"/>
    <mergeCell ref="H1:I1"/>
    <mergeCell ref="A2:I2"/>
    <mergeCell ref="A3:I3"/>
    <mergeCell ref="A5:A6"/>
    <mergeCell ref="B5:B6"/>
    <mergeCell ref="C5:C6"/>
    <mergeCell ref="I5:I6"/>
  </mergeCells>
  <pageMargins left="0.45" right="0.15748031496063" top="0.47" bottom="0.196850393700787" header="0.41" footer="0"/>
  <pageSetup paperSize="9" firstPageNumber="3" fitToHeight="0"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KQ</vt:lpstr>
      <vt:lpstr>KQ!Print_Area</vt:lpstr>
      <vt:lpstr>KQ!Print_Titles</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Toan Duy</cp:lastModifiedBy>
  <cp:lastPrinted>2026-07-21T08:34:51Z</cp:lastPrinted>
  <dcterms:created xsi:type="dcterms:W3CDTF">2025-07-10T13:14:55Z</dcterms:created>
  <dcterms:modified xsi:type="dcterms:W3CDTF">2026-08-11T09:24:33Z</dcterms:modified>
</cp:coreProperties>
</file>